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2365" windowHeight="9420" activeTab="1"/>
  </bookViews>
  <sheets>
    <sheet name="结构" sheetId="1" r:id="rId1"/>
    <sheet name="防灾" sheetId="2" r:id="rId2"/>
    <sheet name="桥梁" sheetId="3" r:id="rId3"/>
    <sheet name="岩土" sheetId="4" r:id="rId4"/>
    <sheet name="市政" sheetId="5" r:id="rId5"/>
    <sheet name="力学" sheetId="6" r:id="rId6"/>
    <sheet name="管理" sheetId="7" r:id="rId7"/>
    <sheet name="建造" sheetId="8" r:id="rId8"/>
    <sheet name="东蒙（岩土）" sheetId="9" r:id="rId9"/>
    <sheet name="东蒙（市政）" sheetId="11" r:id="rId10"/>
    <sheet name="博士" sheetId="10" r:id="rId11"/>
  </sheets>
  <definedNames>
    <definedName name="_xlnm._FilterDatabase" localSheetId="1" hidden="1">防灾!$A$1:$AA$37</definedName>
    <definedName name="_xlnm._FilterDatabase" localSheetId="6" hidden="1">管理!$A$1:$AA$25</definedName>
    <definedName name="_xlnm._FilterDatabase" localSheetId="7" hidden="1">建造!$A$1:$AB$24</definedName>
    <definedName name="_xlnm._FilterDatabase" localSheetId="0" hidden="1">结构!$A$1:$AB$92</definedName>
    <definedName name="_xlnm._FilterDatabase" localSheetId="3" hidden="1">岩土!$A$1:$AA$9</definedName>
  </definedNames>
  <calcPr calcId="125725"/>
</workbook>
</file>

<file path=xl/calcChain.xml><?xml version="1.0" encoding="utf-8"?>
<calcChain xmlns="http://schemas.openxmlformats.org/spreadsheetml/2006/main">
  <c r="W70" i="1"/>
  <c r="Y4" i="11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25"/>
  <c r="Y26"/>
  <c r="Y27"/>
  <c r="Y28"/>
  <c r="Y29"/>
  <c r="Y30"/>
  <c r="Y31"/>
  <c r="Y32"/>
  <c r="Y33"/>
  <c r="Y34"/>
  <c r="Y35"/>
  <c r="Y36"/>
  <c r="Y3"/>
  <c r="T4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"/>
  <c r="Y4" i="9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T4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3"/>
  <c r="Y3" s="1"/>
  <c r="U23"/>
  <c r="U22"/>
  <c r="U21"/>
  <c r="U20"/>
  <c r="U19"/>
  <c r="U18"/>
  <c r="U17"/>
  <c r="U16"/>
  <c r="U15"/>
  <c r="U14"/>
  <c r="U13"/>
  <c r="U12"/>
  <c r="U11"/>
  <c r="U10"/>
  <c r="U9"/>
  <c r="U8"/>
  <c r="U7"/>
  <c r="U6"/>
  <c r="U5"/>
  <c r="U4"/>
  <c r="U3"/>
  <c r="S73" i="10"/>
  <c r="R73" s="1"/>
  <c r="W73" s="1"/>
  <c r="S72"/>
  <c r="R72"/>
  <c r="W72" s="1"/>
  <c r="S71"/>
  <c r="R71" s="1"/>
  <c r="W71" s="1"/>
  <c r="S70"/>
  <c r="R70" s="1"/>
  <c r="W70" s="1"/>
  <c r="S69"/>
  <c r="R69" s="1"/>
  <c r="W69" s="1"/>
  <c r="S68"/>
  <c r="R68"/>
  <c r="W68" s="1"/>
  <c r="S67"/>
  <c r="R67" s="1"/>
  <c r="W67" s="1"/>
  <c r="S66"/>
  <c r="R66" s="1"/>
  <c r="W66" s="1"/>
  <c r="S65"/>
  <c r="R65" s="1"/>
  <c r="W65" s="1"/>
  <c r="S64"/>
  <c r="R64"/>
  <c r="W64" s="1"/>
  <c r="S63"/>
  <c r="R63" s="1"/>
  <c r="W63" s="1"/>
  <c r="S62"/>
  <c r="R62" s="1"/>
  <c r="W62" s="1"/>
  <c r="S61"/>
  <c r="R61" s="1"/>
  <c r="W61" s="1"/>
  <c r="S60"/>
  <c r="R60"/>
  <c r="W60" s="1"/>
  <c r="S59"/>
  <c r="R59" s="1"/>
  <c r="W59" s="1"/>
  <c r="S58"/>
  <c r="R58" s="1"/>
  <c r="W58" s="1"/>
  <c r="S57"/>
  <c r="R57" s="1"/>
  <c r="W57" s="1"/>
  <c r="S56"/>
  <c r="R56"/>
  <c r="W56" s="1"/>
  <c r="S55"/>
  <c r="R55" s="1"/>
  <c r="W55" s="1"/>
  <c r="S54"/>
  <c r="R54" s="1"/>
  <c r="W54" s="1"/>
  <c r="S53"/>
  <c r="R53" s="1"/>
  <c r="W53" s="1"/>
  <c r="S52"/>
  <c r="R52"/>
  <c r="W52" s="1"/>
  <c r="S51"/>
  <c r="R51" s="1"/>
  <c r="W51" s="1"/>
  <c r="S50"/>
  <c r="R50" s="1"/>
  <c r="W50" s="1"/>
  <c r="S49"/>
  <c r="R49" s="1"/>
  <c r="W49" s="1"/>
  <c r="S48"/>
  <c r="R48"/>
  <c r="W48" s="1"/>
  <c r="S47"/>
  <c r="R47" s="1"/>
  <c r="W47" s="1"/>
  <c r="S46"/>
  <c r="R46" s="1"/>
  <c r="W46" s="1"/>
  <c r="S45"/>
  <c r="R45" s="1"/>
  <c r="W45" s="1"/>
  <c r="S44"/>
  <c r="R44"/>
  <c r="W44" s="1"/>
  <c r="S43"/>
  <c r="R43" s="1"/>
  <c r="W43" s="1"/>
  <c r="S42"/>
  <c r="R42" s="1"/>
  <c r="W42" s="1"/>
  <c r="S41"/>
  <c r="R41" s="1"/>
  <c r="W41" s="1"/>
  <c r="S40"/>
  <c r="R40"/>
  <c r="W40" s="1"/>
  <c r="S39"/>
  <c r="R39" s="1"/>
  <c r="W39" s="1"/>
  <c r="S38"/>
  <c r="R38" s="1"/>
  <c r="W38" s="1"/>
  <c r="S37"/>
  <c r="R37" s="1"/>
  <c r="W37" s="1"/>
  <c r="S36"/>
  <c r="R36"/>
  <c r="W36" s="1"/>
  <c r="S35"/>
  <c r="R35" s="1"/>
  <c r="W35" s="1"/>
  <c r="S34"/>
  <c r="R34" s="1"/>
  <c r="W34" s="1"/>
  <c r="S33"/>
  <c r="R33" s="1"/>
  <c r="W33" s="1"/>
  <c r="S32"/>
  <c r="R32"/>
  <c r="W32" s="1"/>
  <c r="S31"/>
  <c r="R31" s="1"/>
  <c r="W31" s="1"/>
  <c r="S30"/>
  <c r="R30" s="1"/>
  <c r="W30" s="1"/>
  <c r="S29"/>
  <c r="R29" s="1"/>
  <c r="W29" s="1"/>
  <c r="S28"/>
  <c r="R28"/>
  <c r="W28" s="1"/>
  <c r="S27"/>
  <c r="R27" s="1"/>
  <c r="W27" s="1"/>
  <c r="S26"/>
  <c r="R26" s="1"/>
  <c r="W26" s="1"/>
  <c r="S25"/>
  <c r="R25" s="1"/>
  <c r="W25" s="1"/>
  <c r="S24"/>
  <c r="R24"/>
  <c r="W24" s="1"/>
  <c r="S23"/>
  <c r="R23" s="1"/>
  <c r="W23" s="1"/>
  <c r="S22"/>
  <c r="R22" s="1"/>
  <c r="W22" s="1"/>
  <c r="S21"/>
  <c r="R21" s="1"/>
  <c r="W21" s="1"/>
  <c r="S20"/>
  <c r="R20"/>
  <c r="W20" s="1"/>
  <c r="S19"/>
  <c r="R19" s="1"/>
  <c r="W19" s="1"/>
  <c r="S18"/>
  <c r="R18" s="1"/>
  <c r="W18" s="1"/>
  <c r="S17"/>
  <c r="R17" s="1"/>
  <c r="W17" s="1"/>
  <c r="S16"/>
  <c r="R16"/>
  <c r="W16" s="1"/>
  <c r="S15"/>
  <c r="R15" s="1"/>
  <c r="W15" s="1"/>
  <c r="S14"/>
  <c r="R14" s="1"/>
  <c r="W14" s="1"/>
  <c r="S13"/>
  <c r="R13" s="1"/>
  <c r="W13" s="1"/>
  <c r="S12"/>
  <c r="R12"/>
  <c r="W12" s="1"/>
  <c r="S11"/>
  <c r="R11" s="1"/>
  <c r="W11" s="1"/>
  <c r="S10"/>
  <c r="R10" s="1"/>
  <c r="W10" s="1"/>
  <c r="S9"/>
  <c r="R9" s="1"/>
  <c r="W9" s="1"/>
  <c r="S8"/>
  <c r="R8"/>
  <c r="W8" s="1"/>
  <c r="S7"/>
  <c r="R7" s="1"/>
  <c r="W7" s="1"/>
  <c r="S6"/>
  <c r="R6" s="1"/>
  <c r="W6" s="1"/>
  <c r="S5"/>
  <c r="R5" s="1"/>
  <c r="W5" s="1"/>
  <c r="S4"/>
  <c r="R4"/>
  <c r="W4" s="1"/>
  <c r="S3"/>
  <c r="R3" s="1"/>
  <c r="W3" s="1"/>
  <c r="W24" i="8"/>
  <c r="S24"/>
  <c r="R24"/>
  <c r="S23"/>
  <c r="R23"/>
  <c r="W23" s="1"/>
  <c r="S22"/>
  <c r="R22"/>
  <c r="W22" s="1"/>
  <c r="W21"/>
  <c r="S21"/>
  <c r="R21"/>
  <c r="W20"/>
  <c r="S20"/>
  <c r="R20"/>
  <c r="S19"/>
  <c r="R19"/>
  <c r="W19" s="1"/>
  <c r="S18"/>
  <c r="R18"/>
  <c r="W18" s="1"/>
  <c r="W17"/>
  <c r="S17"/>
  <c r="R17"/>
  <c r="W16"/>
  <c r="S16"/>
  <c r="R16"/>
  <c r="S15"/>
  <c r="R15"/>
  <c r="W15" s="1"/>
  <c r="S14"/>
  <c r="R14"/>
  <c r="W14" s="1"/>
  <c r="W13"/>
  <c r="S13"/>
  <c r="R13"/>
  <c r="W12"/>
  <c r="S12"/>
  <c r="R12"/>
  <c r="S11"/>
  <c r="R11"/>
  <c r="W11" s="1"/>
  <c r="S10"/>
  <c r="R10"/>
  <c r="W10" s="1"/>
  <c r="W9"/>
  <c r="S9"/>
  <c r="R9"/>
  <c r="W8"/>
  <c r="S8"/>
  <c r="R8"/>
  <c r="S7"/>
  <c r="R7"/>
  <c r="W7" s="1"/>
  <c r="S6"/>
  <c r="R6"/>
  <c r="W6" s="1"/>
  <c r="W5"/>
  <c r="S5"/>
  <c r="R5"/>
  <c r="W4"/>
  <c r="S4"/>
  <c r="R4"/>
  <c r="S3"/>
  <c r="R3"/>
  <c r="W3" s="1"/>
  <c r="W25" i="7"/>
  <c r="S25"/>
  <c r="R25"/>
  <c r="S24"/>
  <c r="R24"/>
  <c r="W24" s="1"/>
  <c r="S23"/>
  <c r="R23"/>
  <c r="W23" s="1"/>
  <c r="S22"/>
  <c r="R22"/>
  <c r="W22" s="1"/>
  <c r="W21"/>
  <c r="S21"/>
  <c r="R21"/>
  <c r="S20"/>
  <c r="R20"/>
  <c r="W20" s="1"/>
  <c r="S19"/>
  <c r="R19"/>
  <c r="W19" s="1"/>
  <c r="S18"/>
  <c r="R18"/>
  <c r="W18" s="1"/>
  <c r="W17"/>
  <c r="S17"/>
  <c r="R17"/>
  <c r="S16"/>
  <c r="R16"/>
  <c r="W16" s="1"/>
  <c r="S15"/>
  <c r="R15"/>
  <c r="W15" s="1"/>
  <c r="S14"/>
  <c r="R14"/>
  <c r="W14" s="1"/>
  <c r="W13"/>
  <c r="S13"/>
  <c r="R13"/>
  <c r="W12"/>
  <c r="S12"/>
  <c r="R12"/>
  <c r="S11"/>
  <c r="R11"/>
  <c r="W11" s="1"/>
  <c r="S10"/>
  <c r="R10"/>
  <c r="W10" s="1"/>
  <c r="W9"/>
  <c r="S9"/>
  <c r="R9"/>
  <c r="W8"/>
  <c r="S8"/>
  <c r="R8"/>
  <c r="S7"/>
  <c r="R7"/>
  <c r="W7" s="1"/>
  <c r="S6"/>
  <c r="R6"/>
  <c r="W6" s="1"/>
  <c r="W5"/>
  <c r="S5"/>
  <c r="R5"/>
  <c r="W4"/>
  <c r="S4"/>
  <c r="R4"/>
  <c r="S3"/>
  <c r="R3"/>
  <c r="W3" s="1"/>
  <c r="W25" i="6"/>
  <c r="S25"/>
  <c r="R25"/>
  <c r="W24"/>
  <c r="S24"/>
  <c r="R24"/>
  <c r="W23"/>
  <c r="S23"/>
  <c r="R23"/>
  <c r="W22"/>
  <c r="S22"/>
  <c r="R22"/>
  <c r="W21"/>
  <c r="S21"/>
  <c r="R21"/>
  <c r="W20"/>
  <c r="S20"/>
  <c r="R20"/>
  <c r="W19"/>
  <c r="S19"/>
  <c r="R19"/>
  <c r="W18"/>
  <c r="S18"/>
  <c r="R18"/>
  <c r="W17"/>
  <c r="S17"/>
  <c r="R17"/>
  <c r="W16"/>
  <c r="S16"/>
  <c r="R16"/>
  <c r="W15"/>
  <c r="S15"/>
  <c r="R15"/>
  <c r="W14"/>
  <c r="S14"/>
  <c r="R14"/>
  <c r="W13"/>
  <c r="S13"/>
  <c r="R13"/>
  <c r="W12"/>
  <c r="S12"/>
  <c r="R12"/>
  <c r="W11"/>
  <c r="S11"/>
  <c r="R11"/>
  <c r="W10"/>
  <c r="S10"/>
  <c r="R10"/>
  <c r="W9"/>
  <c r="S9"/>
  <c r="R9"/>
  <c r="W8"/>
  <c r="S8"/>
  <c r="R8"/>
  <c r="W7"/>
  <c r="S7"/>
  <c r="R7"/>
  <c r="W6"/>
  <c r="S6"/>
  <c r="R6"/>
  <c r="W5"/>
  <c r="S5"/>
  <c r="R5"/>
  <c r="W4"/>
  <c r="S4"/>
  <c r="R4"/>
  <c r="W3"/>
  <c r="S3"/>
  <c r="R3"/>
  <c r="W24" i="5"/>
  <c r="S24"/>
  <c r="R24"/>
  <c r="W23"/>
  <c r="S23"/>
  <c r="R23"/>
  <c r="W22"/>
  <c r="S22"/>
  <c r="R22"/>
  <c r="W21"/>
  <c r="S21"/>
  <c r="R21"/>
  <c r="W20"/>
  <c r="S20"/>
  <c r="R20"/>
  <c r="W19"/>
  <c r="S19"/>
  <c r="R19"/>
  <c r="W18"/>
  <c r="S18"/>
  <c r="R18"/>
  <c r="W17"/>
  <c r="S17"/>
  <c r="R17"/>
  <c r="W16"/>
  <c r="S16"/>
  <c r="R16"/>
  <c r="W15"/>
  <c r="S15"/>
  <c r="R15"/>
  <c r="W14"/>
  <c r="S14"/>
  <c r="R14"/>
  <c r="W13"/>
  <c r="S13"/>
  <c r="R13"/>
  <c r="W12"/>
  <c r="S12"/>
  <c r="R12"/>
  <c r="W11"/>
  <c r="S11"/>
  <c r="R11"/>
  <c r="W10"/>
  <c r="S10"/>
  <c r="R10"/>
  <c r="W9"/>
  <c r="S9"/>
  <c r="R9"/>
  <c r="W8"/>
  <c r="S8"/>
  <c r="R8"/>
  <c r="W7"/>
  <c r="S7"/>
  <c r="R7"/>
  <c r="W6"/>
  <c r="S6"/>
  <c r="R6"/>
  <c r="W5"/>
  <c r="S5"/>
  <c r="R5"/>
  <c r="W4"/>
  <c r="S4"/>
  <c r="R4"/>
  <c r="W3"/>
  <c r="S3"/>
  <c r="R3"/>
  <c r="W23" i="4"/>
  <c r="S23"/>
  <c r="R23"/>
  <c r="W22"/>
  <c r="S22"/>
  <c r="R22"/>
  <c r="W21"/>
  <c r="S21"/>
  <c r="R21"/>
  <c r="W20"/>
  <c r="S20"/>
  <c r="R20"/>
  <c r="W19"/>
  <c r="S19"/>
  <c r="R19"/>
  <c r="W18"/>
  <c r="S18"/>
  <c r="R18"/>
  <c r="W17"/>
  <c r="S17"/>
  <c r="R17"/>
  <c r="W16"/>
  <c r="S16"/>
  <c r="R16"/>
  <c r="W15"/>
  <c r="S15"/>
  <c r="R15"/>
  <c r="W14"/>
  <c r="S14"/>
  <c r="R14"/>
  <c r="W13"/>
  <c r="S13"/>
  <c r="R13"/>
  <c r="W12"/>
  <c r="S12"/>
  <c r="R12"/>
  <c r="W11"/>
  <c r="S11"/>
  <c r="R11"/>
  <c r="W10"/>
  <c r="S10"/>
  <c r="R10"/>
  <c r="W9"/>
  <c r="S9"/>
  <c r="R9"/>
  <c r="W8"/>
  <c r="S8"/>
  <c r="R8"/>
  <c r="W7"/>
  <c r="S7"/>
  <c r="R7"/>
  <c r="W6"/>
  <c r="S6"/>
  <c r="R6"/>
  <c r="W5"/>
  <c r="S5"/>
  <c r="R5"/>
  <c r="W4"/>
  <c r="S4"/>
  <c r="R4"/>
  <c r="W3"/>
  <c r="S3"/>
  <c r="R3"/>
  <c r="W22" i="3"/>
  <c r="S22"/>
  <c r="R22"/>
  <c r="W21"/>
  <c r="S21"/>
  <c r="R21"/>
  <c r="W20"/>
  <c r="S20"/>
  <c r="R20"/>
  <c r="W19"/>
  <c r="S19"/>
  <c r="R19"/>
  <c r="W18"/>
  <c r="S18"/>
  <c r="R18"/>
  <c r="W17"/>
  <c r="S17"/>
  <c r="R17"/>
  <c r="W16"/>
  <c r="S16"/>
  <c r="R16"/>
  <c r="W15"/>
  <c r="S15"/>
  <c r="R15"/>
  <c r="W14"/>
  <c r="S14"/>
  <c r="R14"/>
  <c r="W13"/>
  <c r="S13"/>
  <c r="R13"/>
  <c r="W12"/>
  <c r="S12"/>
  <c r="R12"/>
  <c r="W11"/>
  <c r="S11"/>
  <c r="R11"/>
  <c r="W10"/>
  <c r="S10"/>
  <c r="R10"/>
  <c r="W9"/>
  <c r="S9"/>
  <c r="R9"/>
  <c r="W8"/>
  <c r="S8"/>
  <c r="R8"/>
  <c r="W7"/>
  <c r="S7"/>
  <c r="R7"/>
  <c r="W6"/>
  <c r="S6"/>
  <c r="R6"/>
  <c r="W5"/>
  <c r="S5"/>
  <c r="R5"/>
  <c r="W4"/>
  <c r="S4"/>
  <c r="R4"/>
  <c r="W3"/>
  <c r="S3"/>
  <c r="R3"/>
  <c r="W37" i="2"/>
  <c r="S37"/>
  <c r="R37"/>
  <c r="W36"/>
  <c r="S36"/>
  <c r="R36"/>
  <c r="W35"/>
  <c r="S35"/>
  <c r="R35"/>
  <c r="W34"/>
  <c r="S34"/>
  <c r="R34"/>
  <c r="W33"/>
  <c r="S33"/>
  <c r="R33"/>
  <c r="W32"/>
  <c r="S32"/>
  <c r="R32"/>
  <c r="W31"/>
  <c r="S31"/>
  <c r="R31"/>
  <c r="W30"/>
  <c r="S30"/>
  <c r="R30"/>
  <c r="W29"/>
  <c r="S29"/>
  <c r="R29"/>
  <c r="W28"/>
  <c r="S28"/>
  <c r="R28"/>
  <c r="W27"/>
  <c r="S27"/>
  <c r="R27"/>
  <c r="W26"/>
  <c r="S26"/>
  <c r="R26"/>
  <c r="W25"/>
  <c r="S25"/>
  <c r="R25"/>
  <c r="W24"/>
  <c r="S24"/>
  <c r="R24"/>
  <c r="W23"/>
  <c r="S23"/>
  <c r="R23"/>
  <c r="W22"/>
  <c r="S22"/>
  <c r="R22"/>
  <c r="W21"/>
  <c r="S21"/>
  <c r="R21"/>
  <c r="W20"/>
  <c r="S20"/>
  <c r="R20"/>
  <c r="W19"/>
  <c r="S19"/>
  <c r="R19"/>
  <c r="W18"/>
  <c r="S18"/>
  <c r="R18"/>
  <c r="W17"/>
  <c r="S17"/>
  <c r="R17"/>
  <c r="W16"/>
  <c r="S16"/>
  <c r="R16"/>
  <c r="W15"/>
  <c r="S15"/>
  <c r="R15"/>
  <c r="W14"/>
  <c r="S14"/>
  <c r="R14"/>
  <c r="W13"/>
  <c r="S13"/>
  <c r="R13"/>
  <c r="W12"/>
  <c r="S12"/>
  <c r="R12"/>
  <c r="W11"/>
  <c r="S11"/>
  <c r="R11"/>
  <c r="W10"/>
  <c r="S10"/>
  <c r="R10"/>
  <c r="W9"/>
  <c r="S9"/>
  <c r="R9"/>
  <c r="W8"/>
  <c r="S8"/>
  <c r="R8"/>
  <c r="W7"/>
  <c r="S7"/>
  <c r="R7"/>
  <c r="W6"/>
  <c r="S6"/>
  <c r="R6"/>
  <c r="W5"/>
  <c r="S5"/>
  <c r="R5"/>
  <c r="W4"/>
  <c r="S4"/>
  <c r="R4"/>
  <c r="W3"/>
  <c r="S3"/>
  <c r="R3"/>
  <c r="W48" i="1"/>
  <c r="S48"/>
  <c r="R48"/>
  <c r="W47"/>
  <c r="S47"/>
  <c r="R47"/>
  <c r="W46"/>
  <c r="S46"/>
  <c r="R46"/>
  <c r="W45"/>
  <c r="S45"/>
  <c r="R45"/>
  <c r="W44"/>
  <c r="S44"/>
  <c r="R44"/>
  <c r="W43"/>
  <c r="S43"/>
  <c r="R43"/>
  <c r="W42"/>
  <c r="S42"/>
  <c r="R42"/>
  <c r="W41"/>
  <c r="S41"/>
  <c r="R41"/>
  <c r="W40"/>
  <c r="S40"/>
  <c r="R40"/>
  <c r="W39"/>
  <c r="S39"/>
  <c r="R39"/>
  <c r="W38"/>
  <c r="S38"/>
  <c r="R38"/>
  <c r="W37"/>
  <c r="S37"/>
  <c r="R37"/>
  <c r="W36"/>
  <c r="S36"/>
  <c r="R36"/>
  <c r="W35"/>
  <c r="S35"/>
  <c r="R35"/>
  <c r="W34"/>
  <c r="S34"/>
  <c r="R34"/>
  <c r="W33"/>
  <c r="S33"/>
  <c r="R33"/>
  <c r="W32"/>
  <c r="S32"/>
  <c r="R32"/>
  <c r="W31"/>
  <c r="S31"/>
  <c r="R31"/>
  <c r="W30"/>
  <c r="S30"/>
  <c r="R30"/>
  <c r="W29"/>
  <c r="S29"/>
  <c r="R29"/>
  <c r="W28"/>
  <c r="S28"/>
  <c r="R28"/>
  <c r="W27"/>
  <c r="S27"/>
  <c r="R27"/>
  <c r="W26"/>
  <c r="S26"/>
  <c r="R26"/>
  <c r="W25"/>
  <c r="S25"/>
  <c r="R25"/>
  <c r="W24"/>
  <c r="S24"/>
  <c r="R24"/>
  <c r="W23"/>
  <c r="S23"/>
  <c r="R23"/>
  <c r="W22"/>
  <c r="S22"/>
  <c r="R22"/>
  <c r="W21"/>
  <c r="S21"/>
  <c r="R21"/>
  <c r="W20"/>
  <c r="S20"/>
  <c r="R20"/>
  <c r="W19"/>
  <c r="S19"/>
  <c r="R19"/>
  <c r="W18"/>
  <c r="S18"/>
  <c r="R18"/>
  <c r="W17"/>
  <c r="S17"/>
  <c r="R17"/>
  <c r="W16"/>
  <c r="S16"/>
  <c r="R16"/>
  <c r="W15"/>
  <c r="S15"/>
  <c r="R15"/>
  <c r="W14"/>
  <c r="S14"/>
  <c r="R14"/>
  <c r="W13"/>
  <c r="S13"/>
  <c r="R13"/>
  <c r="W12"/>
  <c r="S12"/>
  <c r="R12"/>
  <c r="W11"/>
  <c r="S11"/>
  <c r="R11"/>
  <c r="W10"/>
  <c r="S10"/>
  <c r="R10"/>
  <c r="W9"/>
  <c r="S9"/>
  <c r="R9"/>
  <c r="W8"/>
  <c r="S8"/>
  <c r="R8"/>
  <c r="W7"/>
  <c r="S7"/>
  <c r="R7"/>
  <c r="W6"/>
  <c r="S6"/>
  <c r="R6"/>
  <c r="W5"/>
  <c r="S5"/>
  <c r="R5"/>
  <c r="W4"/>
  <c r="S4"/>
  <c r="R4"/>
  <c r="W3"/>
  <c r="S3"/>
  <c r="R3"/>
</calcChain>
</file>

<file path=xl/sharedStrings.xml><?xml version="1.0" encoding="utf-8"?>
<sst xmlns="http://schemas.openxmlformats.org/spreadsheetml/2006/main" count="2603" uniqueCount="326">
  <si>
    <t>学号</t>
  </si>
  <si>
    <t>非学位课各科成绩</t>
  </si>
  <si>
    <t>非学位课规格化成绩</t>
  </si>
  <si>
    <t>非学位课总学分</t>
  </si>
  <si>
    <t>总学分</t>
  </si>
  <si>
    <t>学位课规格化成绩</t>
  </si>
  <si>
    <t>班级</t>
  </si>
  <si>
    <t>综合学习成绩</t>
  </si>
  <si>
    <t>德育分</t>
  </si>
  <si>
    <t>科研分</t>
  </si>
  <si>
    <t>科研分备注</t>
  </si>
  <si>
    <t>德育分（换算）</t>
  </si>
  <si>
    <t>总得分</t>
  </si>
  <si>
    <t>成绩1</t>
  </si>
  <si>
    <t>学分1</t>
  </si>
  <si>
    <t>成绩2</t>
  </si>
  <si>
    <t>学分2</t>
  </si>
  <si>
    <t>成绩3</t>
  </si>
  <si>
    <t>学分3</t>
  </si>
  <si>
    <t>成绩4</t>
  </si>
  <si>
    <t>学分4</t>
  </si>
  <si>
    <t>成绩5</t>
  </si>
  <si>
    <t>学分5</t>
  </si>
  <si>
    <t>成绩6</t>
  </si>
  <si>
    <t>学分6</t>
  </si>
  <si>
    <t>成绩7</t>
  </si>
  <si>
    <t>学分7</t>
  </si>
  <si>
    <t>成绩8</t>
  </si>
  <si>
    <t>学分8</t>
  </si>
  <si>
    <t>76</t>
  </si>
  <si>
    <t>2</t>
  </si>
  <si>
    <t>84</t>
  </si>
  <si>
    <t>78</t>
  </si>
  <si>
    <t>81</t>
  </si>
  <si>
    <t>1</t>
  </si>
  <si>
    <t>80</t>
  </si>
  <si>
    <t>75</t>
  </si>
  <si>
    <t>3</t>
  </si>
  <si>
    <t>83</t>
  </si>
  <si>
    <t>85</t>
  </si>
  <si>
    <t>62</t>
  </si>
  <si>
    <t>97</t>
  </si>
  <si>
    <t>88</t>
  </si>
  <si>
    <t>94</t>
  </si>
  <si>
    <t>79</t>
  </si>
  <si>
    <t>87</t>
  </si>
  <si>
    <t>92</t>
  </si>
  <si>
    <t>86</t>
  </si>
  <si>
    <t>89</t>
  </si>
  <si>
    <t>82</t>
  </si>
  <si>
    <t>77</t>
  </si>
  <si>
    <t>73</t>
  </si>
  <si>
    <t>53</t>
  </si>
  <si>
    <t>71</t>
  </si>
  <si>
    <t>72</t>
  </si>
  <si>
    <t>68</t>
  </si>
  <si>
    <t>74</t>
  </si>
  <si>
    <t>91</t>
  </si>
  <si>
    <t>60</t>
  </si>
  <si>
    <t>70</t>
  </si>
  <si>
    <t>69</t>
  </si>
  <si>
    <t>66</t>
  </si>
  <si>
    <t>90</t>
  </si>
  <si>
    <t>57</t>
  </si>
  <si>
    <t>55</t>
  </si>
  <si>
    <t>56</t>
  </si>
  <si>
    <t>63</t>
  </si>
  <si>
    <t>已修总学分</t>
  </si>
  <si>
    <t>191092</t>
  </si>
  <si>
    <t>191093</t>
  </si>
  <si>
    <t>191094</t>
  </si>
  <si>
    <t>191095</t>
  </si>
  <si>
    <t>191096</t>
  </si>
  <si>
    <t>191097</t>
  </si>
  <si>
    <t>191098</t>
  </si>
  <si>
    <t>191099</t>
  </si>
  <si>
    <t>191100</t>
  </si>
  <si>
    <t>191151</t>
  </si>
  <si>
    <t>191153</t>
  </si>
  <si>
    <t>191154</t>
  </si>
  <si>
    <t>191155</t>
  </si>
  <si>
    <t>191156</t>
  </si>
  <si>
    <t>191210</t>
  </si>
  <si>
    <t>191211</t>
  </si>
  <si>
    <t>191212</t>
  </si>
  <si>
    <t>191213</t>
  </si>
  <si>
    <t>191214</t>
  </si>
  <si>
    <t>191215</t>
  </si>
  <si>
    <t>191216</t>
  </si>
  <si>
    <t>190982</t>
  </si>
  <si>
    <t>190983</t>
  </si>
  <si>
    <t>190984</t>
  </si>
  <si>
    <t>190985</t>
  </si>
  <si>
    <t>190986</t>
  </si>
  <si>
    <t>190987</t>
  </si>
  <si>
    <t>190988</t>
  </si>
  <si>
    <t>190989</t>
  </si>
  <si>
    <t>190990</t>
  </si>
  <si>
    <t>190991</t>
  </si>
  <si>
    <t>190992</t>
  </si>
  <si>
    <t>190993</t>
  </si>
  <si>
    <t>190994</t>
  </si>
  <si>
    <t>190995</t>
  </si>
  <si>
    <t>190996</t>
  </si>
  <si>
    <t>190997</t>
  </si>
  <si>
    <t>190998</t>
  </si>
  <si>
    <t>190999</t>
  </si>
  <si>
    <t>191000</t>
  </si>
  <si>
    <t>191046</t>
  </si>
  <si>
    <t>191053</t>
  </si>
  <si>
    <t>191066</t>
  </si>
  <si>
    <t>191076</t>
  </si>
  <si>
    <t>191223</t>
  </si>
  <si>
    <t>191224</t>
  </si>
  <si>
    <t>191225</t>
  </si>
  <si>
    <t>191227</t>
  </si>
  <si>
    <t>191228</t>
  </si>
  <si>
    <t>191229</t>
  </si>
  <si>
    <t>191230</t>
  </si>
  <si>
    <t>191231</t>
  </si>
  <si>
    <t>191232</t>
  </si>
  <si>
    <t>191233</t>
  </si>
  <si>
    <t>191234</t>
  </si>
  <si>
    <t>191235</t>
  </si>
  <si>
    <t>191236</t>
  </si>
  <si>
    <t>191237</t>
  </si>
  <si>
    <t>191238</t>
  </si>
  <si>
    <t>191239</t>
  </si>
  <si>
    <t>191240</t>
  </si>
  <si>
    <t>191241</t>
  </si>
  <si>
    <t>191242</t>
  </si>
  <si>
    <t>191243</t>
  </si>
  <si>
    <t>191244</t>
  </si>
  <si>
    <t>191245</t>
  </si>
  <si>
    <t>191246</t>
  </si>
  <si>
    <t>191101</t>
  </si>
  <si>
    <t>191102</t>
  </si>
  <si>
    <t>191103</t>
  </si>
  <si>
    <t>191104</t>
  </si>
  <si>
    <t>191105</t>
  </si>
  <si>
    <t>191106</t>
  </si>
  <si>
    <t>191107</t>
  </si>
  <si>
    <t>191108</t>
  </si>
  <si>
    <t>191109</t>
  </si>
  <si>
    <t>191110</t>
  </si>
  <si>
    <t>191111</t>
  </si>
  <si>
    <t>191157</t>
  </si>
  <si>
    <t>191159</t>
  </si>
  <si>
    <t>191160</t>
  </si>
  <si>
    <t>191161</t>
  </si>
  <si>
    <t>191162</t>
  </si>
  <si>
    <t>191217</t>
  </si>
  <si>
    <t>191218</t>
  </si>
  <si>
    <t>191219</t>
  </si>
  <si>
    <t>191220</t>
  </si>
  <si>
    <t>191221</t>
  </si>
  <si>
    <t>191222</t>
  </si>
  <si>
    <t>194448</t>
  </si>
  <si>
    <t>194425</t>
  </si>
  <si>
    <t>194444</t>
  </si>
  <si>
    <t>194442</t>
  </si>
  <si>
    <t>194450</t>
  </si>
  <si>
    <t>194422</t>
  </si>
  <si>
    <t>194421</t>
  </si>
  <si>
    <t>194424</t>
  </si>
  <si>
    <t>194420</t>
  </si>
  <si>
    <t>194449</t>
  </si>
  <si>
    <t>194423</t>
  </si>
  <si>
    <t>194436</t>
  </si>
  <si>
    <t>194438</t>
  </si>
  <si>
    <t>194431</t>
  </si>
  <si>
    <t>194435</t>
  </si>
  <si>
    <t>194445</t>
  </si>
  <si>
    <t>194443</t>
  </si>
  <si>
    <t>194430</t>
  </si>
  <si>
    <t>194428</t>
  </si>
  <si>
    <t>194439</t>
  </si>
  <si>
    <t>194434</t>
  </si>
  <si>
    <t>194440</t>
  </si>
  <si>
    <t>194441</t>
  </si>
  <si>
    <t>194451</t>
  </si>
  <si>
    <t>194437</t>
  </si>
  <si>
    <t>194432</t>
  </si>
  <si>
    <t>194433</t>
  </si>
  <si>
    <t>194447</t>
  </si>
  <si>
    <t>194453</t>
  </si>
  <si>
    <t>194429</t>
  </si>
  <si>
    <t>194452</t>
  </si>
  <si>
    <t>194446</t>
  </si>
  <si>
    <t>194426</t>
  </si>
  <si>
    <t>194427</t>
  </si>
  <si>
    <t>198097</t>
    <phoneticPr fontId="19" type="noConversion"/>
  </si>
  <si>
    <t>82</t>
    <phoneticPr fontId="19" type="noConversion"/>
  </si>
  <si>
    <t>2</t>
    <phoneticPr fontId="19" type="noConversion"/>
  </si>
  <si>
    <t>198098</t>
    <phoneticPr fontId="19" type="noConversion"/>
  </si>
  <si>
    <t>84</t>
    <phoneticPr fontId="19" type="noConversion"/>
  </si>
  <si>
    <t>198099</t>
    <phoneticPr fontId="19" type="noConversion"/>
  </si>
  <si>
    <t>79</t>
    <phoneticPr fontId="19" type="noConversion"/>
  </si>
  <si>
    <t>68</t>
    <phoneticPr fontId="19" type="noConversion"/>
  </si>
  <si>
    <t>3</t>
    <phoneticPr fontId="19" type="noConversion"/>
  </si>
  <si>
    <t>198100</t>
    <phoneticPr fontId="19" type="noConversion"/>
  </si>
  <si>
    <t>87</t>
    <phoneticPr fontId="19" type="noConversion"/>
  </si>
  <si>
    <t>198101</t>
    <phoneticPr fontId="19" type="noConversion"/>
  </si>
  <si>
    <t>80</t>
    <phoneticPr fontId="19" type="noConversion"/>
  </si>
  <si>
    <t>77</t>
    <phoneticPr fontId="19" type="noConversion"/>
  </si>
  <si>
    <t>198102</t>
  </si>
  <si>
    <t>198103</t>
  </si>
  <si>
    <t>85</t>
    <phoneticPr fontId="19" type="noConversion"/>
  </si>
  <si>
    <t>198104</t>
  </si>
  <si>
    <t>76</t>
    <phoneticPr fontId="19" type="noConversion"/>
  </si>
  <si>
    <t>198105</t>
  </si>
  <si>
    <t>198106</t>
  </si>
  <si>
    <t>198107</t>
  </si>
  <si>
    <t>75</t>
    <phoneticPr fontId="19" type="noConversion"/>
  </si>
  <si>
    <t>198108</t>
  </si>
  <si>
    <t>83</t>
    <phoneticPr fontId="19" type="noConversion"/>
  </si>
  <si>
    <t>198109</t>
  </si>
  <si>
    <t>198110</t>
  </si>
  <si>
    <t>198111</t>
  </si>
  <si>
    <t>198112</t>
  </si>
  <si>
    <t>198113</t>
  </si>
  <si>
    <t>198114</t>
  </si>
  <si>
    <t>86</t>
    <phoneticPr fontId="19" type="noConversion"/>
  </si>
  <si>
    <t>198115</t>
  </si>
  <si>
    <t>198116</t>
  </si>
  <si>
    <t>198117</t>
  </si>
  <si>
    <t>198118</t>
  </si>
  <si>
    <t>81</t>
    <phoneticPr fontId="19" type="noConversion"/>
  </si>
  <si>
    <t>198119</t>
  </si>
  <si>
    <t>198120</t>
  </si>
  <si>
    <t>90</t>
    <phoneticPr fontId="19" type="noConversion"/>
  </si>
  <si>
    <t>198121</t>
  </si>
  <si>
    <t>198122</t>
  </si>
  <si>
    <t>198123</t>
  </si>
  <si>
    <t>198124</t>
  </si>
  <si>
    <t>89</t>
    <phoneticPr fontId="19" type="noConversion"/>
  </si>
  <si>
    <t>198125</t>
  </si>
  <si>
    <t>198126</t>
  </si>
  <si>
    <t>198127</t>
  </si>
  <si>
    <t>198129</t>
    <phoneticPr fontId="19" type="noConversion"/>
  </si>
  <si>
    <t>198476</t>
    <phoneticPr fontId="19" type="noConversion"/>
  </si>
  <si>
    <t>91</t>
    <phoneticPr fontId="19" type="noConversion"/>
  </si>
  <si>
    <t>198477</t>
  </si>
  <si>
    <t>198478</t>
  </si>
  <si>
    <t>198480</t>
    <phoneticPr fontId="19" type="noConversion"/>
  </si>
  <si>
    <t>88</t>
    <phoneticPr fontId="19" type="noConversion"/>
  </si>
  <si>
    <t>198481</t>
  </si>
  <si>
    <t>1</t>
    <phoneticPr fontId="19" type="noConversion"/>
  </si>
  <si>
    <t>78</t>
    <phoneticPr fontId="19" type="noConversion"/>
  </si>
  <si>
    <t>198482</t>
  </si>
  <si>
    <t>198483</t>
  </si>
  <si>
    <t>198484</t>
  </si>
  <si>
    <t>198485</t>
  </si>
  <si>
    <t>198486</t>
  </si>
  <si>
    <t>198487</t>
  </si>
  <si>
    <t>198488</t>
  </si>
  <si>
    <t>198489</t>
  </si>
  <si>
    <t>198490</t>
  </si>
  <si>
    <t>198491</t>
  </si>
  <si>
    <t>198492</t>
  </si>
  <si>
    <t>93</t>
    <phoneticPr fontId="19" type="noConversion"/>
  </si>
  <si>
    <t>198493</t>
  </si>
  <si>
    <t>198494</t>
  </si>
  <si>
    <t>198495</t>
  </si>
  <si>
    <t>198496</t>
  </si>
  <si>
    <t>198497</t>
  </si>
  <si>
    <t>198498</t>
  </si>
  <si>
    <t>198499</t>
  </si>
  <si>
    <t>198500</t>
  </si>
  <si>
    <t>198501</t>
  </si>
  <si>
    <t>198502</t>
  </si>
  <si>
    <t>198503</t>
  </si>
  <si>
    <t>198504</t>
  </si>
  <si>
    <t>198505</t>
  </si>
  <si>
    <t>198506</t>
  </si>
  <si>
    <t>198507</t>
  </si>
  <si>
    <t>194399</t>
  </si>
  <si>
    <t>85</t>
    <phoneticPr fontId="19" type="noConversion"/>
  </si>
  <si>
    <t>3</t>
    <phoneticPr fontId="19" type="noConversion"/>
  </si>
  <si>
    <t>73</t>
    <phoneticPr fontId="19" type="noConversion"/>
  </si>
  <si>
    <t>80</t>
    <phoneticPr fontId="19" type="noConversion"/>
  </si>
  <si>
    <t>78</t>
    <phoneticPr fontId="19" type="noConversion"/>
  </si>
  <si>
    <t>194400</t>
  </si>
  <si>
    <t>81</t>
    <phoneticPr fontId="19" type="noConversion"/>
  </si>
  <si>
    <t>83</t>
    <phoneticPr fontId="19" type="noConversion"/>
  </si>
  <si>
    <t>194401</t>
  </si>
  <si>
    <t>76</t>
    <phoneticPr fontId="19" type="noConversion"/>
  </si>
  <si>
    <t>194402</t>
  </si>
  <si>
    <t>64</t>
    <phoneticPr fontId="19" type="noConversion"/>
  </si>
  <si>
    <t>194403</t>
  </si>
  <si>
    <t>194404</t>
  </si>
  <si>
    <t>63</t>
    <phoneticPr fontId="19" type="noConversion"/>
  </si>
  <si>
    <t>194405</t>
  </si>
  <si>
    <t>70</t>
    <phoneticPr fontId="19" type="noConversion"/>
  </si>
  <si>
    <t>194406</t>
  </si>
  <si>
    <t>69</t>
    <phoneticPr fontId="19" type="noConversion"/>
  </si>
  <si>
    <t>68</t>
    <phoneticPr fontId="19" type="noConversion"/>
  </si>
  <si>
    <t>194407</t>
  </si>
  <si>
    <t>62</t>
    <phoneticPr fontId="19" type="noConversion"/>
  </si>
  <si>
    <t>71</t>
    <phoneticPr fontId="19" type="noConversion"/>
  </si>
  <si>
    <t>194408</t>
  </si>
  <si>
    <t>75</t>
    <phoneticPr fontId="19" type="noConversion"/>
  </si>
  <si>
    <t>194409</t>
  </si>
  <si>
    <t>194410</t>
  </si>
  <si>
    <t>60</t>
    <phoneticPr fontId="19" type="noConversion"/>
  </si>
  <si>
    <t>67</t>
    <phoneticPr fontId="19" type="noConversion"/>
  </si>
  <si>
    <t>194411</t>
  </si>
  <si>
    <t>74</t>
    <phoneticPr fontId="19" type="noConversion"/>
  </si>
  <si>
    <t>88</t>
    <phoneticPr fontId="19" type="noConversion"/>
  </si>
  <si>
    <t>194412</t>
  </si>
  <si>
    <t>194413</t>
  </si>
  <si>
    <t>194414</t>
  </si>
  <si>
    <t>194415</t>
  </si>
  <si>
    <t>66</t>
    <phoneticPr fontId="19" type="noConversion"/>
  </si>
  <si>
    <t>194416</t>
  </si>
  <si>
    <t>194417</t>
  </si>
  <si>
    <t>194418</t>
  </si>
  <si>
    <t>87</t>
    <phoneticPr fontId="19" type="noConversion"/>
  </si>
  <si>
    <t>194419</t>
  </si>
  <si>
    <t>67</t>
  </si>
  <si>
    <t>52</t>
  </si>
  <si>
    <t>65</t>
  </si>
  <si>
    <t>64</t>
  </si>
  <si>
    <t>59</t>
  </si>
  <si>
    <t>成绩9</t>
  </si>
  <si>
    <t>学分9</t>
  </si>
</sst>
</file>

<file path=xl/styles.xml><?xml version="1.0" encoding="utf-8"?>
<styleSheet xmlns="http://schemas.openxmlformats.org/spreadsheetml/2006/main">
  <numFmts count="6">
    <numFmt numFmtId="176" formatCode="0_);[Red]\(0\)"/>
    <numFmt numFmtId="177" formatCode="0.00_ "/>
    <numFmt numFmtId="178" formatCode="0.00_);[Red]\(0.00\)"/>
    <numFmt numFmtId="179" formatCode="0.000_);\(0.000\)"/>
    <numFmt numFmtId="180" formatCode="0.000_);[Red]\(0.000\)"/>
    <numFmt numFmtId="181" formatCode="0_);\(0\)"/>
  </numFmts>
  <fonts count="22">
    <font>
      <sz val="11"/>
      <color theme="1"/>
      <name val="Tahoma"/>
      <charset val="134"/>
    </font>
    <font>
      <sz val="12"/>
      <color theme="1"/>
      <name val="宋体"/>
      <family val="3"/>
      <charset val="134"/>
    </font>
    <font>
      <sz val="12"/>
      <color theme="1"/>
      <name val="Tahoma"/>
      <family val="2"/>
    </font>
    <font>
      <sz val="12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rgb="FFFF0000"/>
      <name val="Tahoma"/>
      <family val="2"/>
    </font>
    <font>
      <sz val="11"/>
      <color rgb="FFFF0000"/>
      <name val="Tahoma"/>
      <family val="2"/>
    </font>
    <font>
      <u/>
      <sz val="12"/>
      <color indexed="12"/>
      <name val="宋体"/>
      <family val="3"/>
      <charset val="134"/>
    </font>
    <font>
      <u/>
      <sz val="12"/>
      <color theme="10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u/>
      <sz val="12"/>
      <color theme="10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Tahoma"/>
      <family val="2"/>
    </font>
    <font>
      <sz val="12"/>
      <color theme="1"/>
      <name val="宋体"/>
      <family val="3"/>
      <charset val="134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6" fillId="0" borderId="0">
      <alignment vertical="center"/>
    </xf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center"/>
    </xf>
  </cellStyleXfs>
  <cellXfs count="146">
    <xf numFmtId="0" fontId="0" fillId="0" borderId="0" xfId="0"/>
    <xf numFmtId="0" fontId="1" fillId="0" borderId="1" xfId="12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" fillId="0" borderId="1" xfId="12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177" fontId="0" fillId="0" borderId="0" xfId="0" applyNumberFormat="1"/>
    <xf numFmtId="0" fontId="3" fillId="0" borderId="1" xfId="0" applyFont="1" applyFill="1" applyBorder="1" applyAlignment="1">
      <alignment horizontal="center" vertical="center"/>
    </xf>
    <xf numFmtId="18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81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77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79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12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4" fillId="0" borderId="1" xfId="12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80" fontId="5" fillId="0" borderId="1" xfId="0" applyNumberFormat="1" applyFont="1" applyBorder="1" applyAlignment="1">
      <alignment horizontal="center" vertical="center"/>
    </xf>
    <xf numFmtId="0" fontId="4" fillId="0" borderId="3" xfId="12" applyNumberFormat="1" applyFont="1" applyBorder="1" applyAlignment="1">
      <alignment horizontal="center" vertical="center" wrapText="1"/>
    </xf>
    <xf numFmtId="0" fontId="4" fillId="0" borderId="3" xfId="12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80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179" fontId="6" fillId="0" borderId="1" xfId="0" applyNumberFormat="1" applyFont="1" applyBorder="1" applyAlignment="1">
      <alignment horizontal="center"/>
    </xf>
    <xf numFmtId="0" fontId="4" fillId="2" borderId="0" xfId="0" applyFont="1" applyFill="1"/>
    <xf numFmtId="0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Fill="1"/>
    <xf numFmtId="0" fontId="4" fillId="0" borderId="0" xfId="0" applyFont="1"/>
    <xf numFmtId="0" fontId="4" fillId="0" borderId="0" xfId="0" applyFont="1" applyAlignment="1"/>
    <xf numFmtId="176" fontId="4" fillId="0" borderId="0" xfId="0" applyNumberFormat="1" applyFont="1"/>
    <xf numFmtId="177" fontId="4" fillId="0" borderId="0" xfId="0" applyNumberFormat="1" applyFont="1"/>
    <xf numFmtId="177" fontId="11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179" fontId="4" fillId="0" borderId="0" xfId="0" applyNumberFormat="1" applyFont="1"/>
    <xf numFmtId="0" fontId="1" fillId="0" borderId="1" xfId="12" applyNumberFormat="1" applyFont="1" applyBorder="1" applyAlignment="1">
      <alignment horizontal="center" vertical="center" wrapText="1"/>
    </xf>
    <xf numFmtId="0" fontId="1" fillId="0" borderId="1" xfId="12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/>
    <xf numFmtId="0" fontId="0" fillId="0" borderId="0" xfId="0" applyFont="1" applyFill="1" applyBorder="1" applyAlignment="1">
      <alignment vertical="center"/>
    </xf>
    <xf numFmtId="0" fontId="0" fillId="0" borderId="0" xfId="0" applyFont="1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vertical="center"/>
    </xf>
    <xf numFmtId="0" fontId="5" fillId="0" borderId="0" xfId="12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179" fontId="5" fillId="0" borderId="1" xfId="12" applyNumberFormat="1" applyFont="1" applyBorder="1" applyAlignment="1">
      <alignment horizontal="center" vertical="center" wrapText="1"/>
    </xf>
    <xf numFmtId="179" fontId="5" fillId="0" borderId="0" xfId="12" applyNumberFormat="1" applyFont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/>
    </xf>
    <xf numFmtId="177" fontId="20" fillId="0" borderId="1" xfId="0" applyNumberFormat="1" applyFont="1" applyBorder="1" applyAlignment="1">
      <alignment horizontal="center" vertical="center"/>
    </xf>
    <xf numFmtId="176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NumberFormat="1"/>
    <xf numFmtId="177" fontId="3" fillId="0" borderId="2" xfId="0" applyNumberFormat="1" applyFont="1" applyBorder="1" applyAlignment="1">
      <alignment horizontal="center" vertical="center"/>
    </xf>
    <xf numFmtId="177" fontId="1" fillId="0" borderId="1" xfId="12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9" fontId="4" fillId="2" borderId="1" xfId="0" applyNumberFormat="1" applyFont="1" applyFill="1" applyBorder="1" applyAlignment="1">
      <alignment horizontal="center" vertical="center"/>
    </xf>
    <xf numFmtId="179" fontId="0" fillId="0" borderId="1" xfId="0" applyNumberFormat="1" applyFont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9" fontId="6" fillId="2" borderId="1" xfId="0" applyNumberFormat="1" applyFont="1" applyFill="1" applyBorder="1" applyAlignment="1">
      <alignment horizontal="center" vertical="center"/>
    </xf>
    <xf numFmtId="179" fontId="6" fillId="0" borderId="1" xfId="0" applyNumberFormat="1" applyFont="1" applyBorder="1" applyAlignment="1">
      <alignment vertical="center"/>
    </xf>
    <xf numFmtId="177" fontId="4" fillId="2" borderId="1" xfId="0" applyNumberFormat="1" applyFont="1" applyFill="1" applyBorder="1" applyAlignment="1">
      <alignment horizontal="center" vertical="center" wrapText="1"/>
    </xf>
    <xf numFmtId="177" fontId="0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179" fontId="4" fillId="2" borderId="1" xfId="0" applyNumberFormat="1" applyFont="1" applyFill="1" applyBorder="1" applyAlignment="1">
      <alignment horizontal="center" vertical="center" wrapText="1"/>
    </xf>
    <xf numFmtId="179" fontId="4" fillId="0" borderId="1" xfId="0" applyNumberFormat="1" applyFont="1" applyBorder="1" applyAlignment="1">
      <alignment horizontal="center" vertical="center" wrapText="1"/>
    </xf>
    <xf numFmtId="178" fontId="4" fillId="2" borderId="1" xfId="0" applyNumberFormat="1" applyFont="1" applyFill="1" applyBorder="1" applyAlignment="1">
      <alignment horizontal="center" vertical="center" wrapText="1"/>
    </xf>
    <xf numFmtId="178" fontId="4" fillId="2" borderId="1" xfId="0" applyNumberFormat="1" applyFont="1" applyFill="1" applyBorder="1" applyAlignment="1">
      <alignment horizontal="center" vertical="center"/>
    </xf>
    <xf numFmtId="177" fontId="10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80" fontId="4" fillId="2" borderId="1" xfId="0" applyNumberFormat="1" applyFont="1" applyFill="1" applyBorder="1" applyAlignment="1">
      <alignment horizontal="center" vertical="center" wrapText="1"/>
    </xf>
    <xf numFmtId="180" fontId="4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80" fontId="4" fillId="2" borderId="1" xfId="0" applyNumberFormat="1" applyFont="1" applyFill="1" applyBorder="1" applyAlignment="1">
      <alignment horizontal="center" vertical="center"/>
    </xf>
    <xf numFmtId="180" fontId="0" fillId="2" borderId="1" xfId="0" applyNumberFormat="1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8" fontId="1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</cellXfs>
  <cellStyles count="16">
    <cellStyle name="常规" xfId="0" builtinId="0"/>
    <cellStyle name="常规 2" xfId="9"/>
    <cellStyle name="常规 2 2" xfId="7"/>
    <cellStyle name="常规 2 3" xfId="8"/>
    <cellStyle name="常规 3" xfId="10"/>
    <cellStyle name="常规 3 2" xfId="6"/>
    <cellStyle name="常规 4" xfId="11"/>
    <cellStyle name="常规 5" xfId="12"/>
    <cellStyle name="常规 6" xfId="2"/>
    <cellStyle name="常规 7" xfId="13"/>
    <cellStyle name="超链接 2" xfId="14"/>
    <cellStyle name="超链接 2 2" xfId="3"/>
    <cellStyle name="超链接 3" xfId="15"/>
    <cellStyle name="超链接 4" xfId="4"/>
    <cellStyle name="超链接 5" xfId="5"/>
    <cellStyle name="超链接 6" xfId="1"/>
  </cellStyles>
  <dxfs count="0"/>
  <tableStyles count="0" defaultTableStyle="TableStyleMedium2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10"/>
  <sheetViews>
    <sheetView topLeftCell="A18" workbookViewId="0">
      <selection activeCell="X65" sqref="X65"/>
    </sheetView>
  </sheetViews>
  <sheetFormatPr defaultColWidth="9" defaultRowHeight="13.5"/>
  <cols>
    <col min="1" max="1" width="8.375" style="48" customWidth="1"/>
    <col min="2" max="2" width="7" style="48" customWidth="1"/>
    <col min="3" max="3" width="6.875" style="48" customWidth="1"/>
    <col min="4" max="4" width="6.25" style="48" customWidth="1"/>
    <col min="5" max="5" width="6.125" style="48" customWidth="1"/>
    <col min="6" max="6" width="7.125" style="48" customWidth="1"/>
    <col min="7" max="7" width="6" style="48" customWidth="1"/>
    <col min="8" max="8" width="6.375" style="48" customWidth="1"/>
    <col min="9" max="9" width="6.125" style="48" customWidth="1"/>
    <col min="10" max="10" width="6.375" style="48" customWidth="1"/>
    <col min="11" max="11" width="6.25" style="48" customWidth="1"/>
    <col min="12" max="12" width="6.5" style="48" customWidth="1"/>
    <col min="13" max="13" width="6.375" style="48" customWidth="1"/>
    <col min="14" max="14" width="7.75" style="48" customWidth="1"/>
    <col min="15" max="15" width="6.5" style="48" customWidth="1"/>
    <col min="16" max="16" width="6.5" style="49" customWidth="1"/>
    <col min="17" max="17" width="5.5" style="48" customWidth="1"/>
    <col min="18" max="18" width="9" style="16" customWidth="1"/>
    <col min="19" max="19" width="11.125" style="50" customWidth="1"/>
    <col min="20" max="20" width="8.75" style="50" customWidth="1"/>
    <col min="21" max="21" width="10.375" style="51" customWidth="1"/>
    <col min="22" max="22" width="5" style="48" customWidth="1"/>
    <col min="23" max="23" width="12.25" style="52" customWidth="1"/>
    <col min="24" max="24" width="9" style="53"/>
    <col min="25" max="25" width="9" style="54"/>
    <col min="26" max="26" width="18" style="54" customWidth="1"/>
    <col min="27" max="27" width="9" style="54"/>
    <col min="28" max="28" width="19.625" style="55" customWidth="1"/>
    <col min="29" max="16384" width="9" style="48"/>
  </cols>
  <sheetData>
    <row r="1" spans="1:30" s="42" customFormat="1" ht="15">
      <c r="A1" s="99" t="s">
        <v>0</v>
      </c>
      <c r="B1" s="99" t="s">
        <v>1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3" t="s">
        <v>2</v>
      </c>
      <c r="S1" s="105" t="s">
        <v>3</v>
      </c>
      <c r="T1" s="107" t="s">
        <v>4</v>
      </c>
      <c r="U1" s="97" t="s">
        <v>5</v>
      </c>
      <c r="V1" s="99" t="s">
        <v>6</v>
      </c>
      <c r="W1" s="101" t="s">
        <v>7</v>
      </c>
      <c r="X1" s="91" t="s">
        <v>8</v>
      </c>
      <c r="Y1" s="91" t="s">
        <v>9</v>
      </c>
      <c r="Z1" s="91" t="s">
        <v>10</v>
      </c>
      <c r="AA1" s="93" t="s">
        <v>11</v>
      </c>
      <c r="AB1" s="95" t="s">
        <v>12</v>
      </c>
    </row>
    <row r="2" spans="1:30" s="43" customFormat="1" ht="14.25" customHeight="1">
      <c r="A2" s="100"/>
      <c r="B2" s="56" t="s">
        <v>13</v>
      </c>
      <c r="C2" s="56" t="s">
        <v>14</v>
      </c>
      <c r="D2" s="56" t="s">
        <v>15</v>
      </c>
      <c r="E2" s="56" t="s">
        <v>16</v>
      </c>
      <c r="F2" s="56" t="s">
        <v>17</v>
      </c>
      <c r="G2" s="56" t="s">
        <v>18</v>
      </c>
      <c r="H2" s="56" t="s">
        <v>19</v>
      </c>
      <c r="I2" s="56" t="s">
        <v>20</v>
      </c>
      <c r="J2" s="56" t="s">
        <v>21</v>
      </c>
      <c r="K2" s="56" t="s">
        <v>22</v>
      </c>
      <c r="L2" s="56" t="s">
        <v>23</v>
      </c>
      <c r="M2" s="57" t="s">
        <v>24</v>
      </c>
      <c r="N2" s="57" t="s">
        <v>25</v>
      </c>
      <c r="O2" s="57" t="s">
        <v>26</v>
      </c>
      <c r="P2" s="57" t="s">
        <v>27</v>
      </c>
      <c r="Q2" s="57" t="s">
        <v>28</v>
      </c>
      <c r="R2" s="104"/>
      <c r="S2" s="106"/>
      <c r="T2" s="108"/>
      <c r="U2" s="98"/>
      <c r="V2" s="100"/>
      <c r="W2" s="102"/>
      <c r="X2" s="92"/>
      <c r="Y2" s="92"/>
      <c r="Z2" s="92"/>
      <c r="AA2" s="94"/>
      <c r="AB2" s="96"/>
    </row>
    <row r="3" spans="1:30" s="44" customFormat="1">
      <c r="A3" s="15">
        <v>191003</v>
      </c>
      <c r="B3" s="15">
        <v>89</v>
      </c>
      <c r="C3" s="15">
        <v>2</v>
      </c>
      <c r="D3" s="15">
        <v>83</v>
      </c>
      <c r="E3" s="15">
        <v>2</v>
      </c>
      <c r="F3" s="15">
        <v>83</v>
      </c>
      <c r="G3" s="15">
        <v>1</v>
      </c>
      <c r="H3" s="15">
        <v>83</v>
      </c>
      <c r="I3" s="15">
        <v>1</v>
      </c>
      <c r="J3" s="15">
        <v>88</v>
      </c>
      <c r="K3" s="15">
        <v>2</v>
      </c>
      <c r="L3" s="15"/>
      <c r="M3" s="15"/>
      <c r="N3" s="15"/>
      <c r="O3" s="15"/>
      <c r="P3" s="15"/>
      <c r="Q3" s="15"/>
      <c r="R3" s="16">
        <f t="shared" ref="R3:R48" si="0">(B3*C3+D3*E3+F3*G3+H3*I3+J3*K3+L3*M3+N3*O3+P3*Q3)/(C3+E3+G3+I3+K3+M3+O3+Q3)</f>
        <v>85.75</v>
      </c>
      <c r="S3" s="15">
        <f t="shared" ref="S3:S48" si="1">C3+E3+G3+I3+K3+M3+O3+Q3</f>
        <v>8</v>
      </c>
      <c r="T3" s="15"/>
      <c r="U3" s="16">
        <v>84.16</v>
      </c>
      <c r="V3" s="15">
        <v>1</v>
      </c>
      <c r="W3" s="16">
        <f>0.6*U3+0.4*R3</f>
        <v>84.796000000000006</v>
      </c>
      <c r="X3" s="58"/>
      <c r="Y3" s="17"/>
      <c r="Z3" s="31"/>
      <c r="AA3" s="17"/>
      <c r="AB3" s="18"/>
      <c r="AC3" s="61"/>
      <c r="AD3" s="62"/>
    </row>
    <row r="4" spans="1:30" s="45" customFormat="1">
      <c r="A4" s="15">
        <v>191004</v>
      </c>
      <c r="B4" s="15">
        <v>84</v>
      </c>
      <c r="C4" s="15">
        <v>2</v>
      </c>
      <c r="D4" s="15">
        <v>74</v>
      </c>
      <c r="E4" s="15">
        <v>2</v>
      </c>
      <c r="F4" s="15">
        <v>83</v>
      </c>
      <c r="G4" s="15">
        <v>1</v>
      </c>
      <c r="H4" s="15">
        <v>86</v>
      </c>
      <c r="I4" s="15">
        <v>1</v>
      </c>
      <c r="J4" s="15"/>
      <c r="K4" s="15"/>
      <c r="L4" s="15"/>
      <c r="M4" s="15"/>
      <c r="N4" s="15"/>
      <c r="O4" s="15"/>
      <c r="P4" s="15"/>
      <c r="Q4" s="15"/>
      <c r="R4" s="16">
        <f t="shared" si="0"/>
        <v>80.8333333333333</v>
      </c>
      <c r="S4" s="15">
        <f t="shared" si="1"/>
        <v>6</v>
      </c>
      <c r="T4" s="15"/>
      <c r="U4" s="16">
        <v>86.14</v>
      </c>
      <c r="V4" s="15">
        <v>1</v>
      </c>
      <c r="W4" s="16">
        <f t="shared" ref="W4:W48" si="2">0.6*U4+0.4*R4</f>
        <v>84.017333333333298</v>
      </c>
      <c r="X4" s="17"/>
      <c r="Y4" s="19"/>
      <c r="Z4" s="63"/>
      <c r="AA4" s="19"/>
      <c r="AB4" s="18"/>
      <c r="AC4" s="61"/>
      <c r="AD4" s="62"/>
    </row>
    <row r="5" spans="1:30" s="45" customFormat="1">
      <c r="A5" s="15">
        <v>191006</v>
      </c>
      <c r="B5" s="15">
        <v>87</v>
      </c>
      <c r="C5" s="15">
        <v>2</v>
      </c>
      <c r="D5" s="15">
        <v>80</v>
      </c>
      <c r="E5" s="15">
        <v>1</v>
      </c>
      <c r="F5" s="15">
        <v>80</v>
      </c>
      <c r="G5" s="15">
        <v>2</v>
      </c>
      <c r="H5" s="15">
        <v>84</v>
      </c>
      <c r="I5" s="15">
        <v>1</v>
      </c>
      <c r="J5" s="15">
        <v>75</v>
      </c>
      <c r="K5" s="15">
        <v>2</v>
      </c>
      <c r="L5" s="15">
        <v>82</v>
      </c>
      <c r="M5" s="15">
        <v>1</v>
      </c>
      <c r="N5" s="15"/>
      <c r="O5" s="15"/>
      <c r="P5" s="15"/>
      <c r="Q5" s="15"/>
      <c r="R5" s="16">
        <f t="shared" si="0"/>
        <v>81.1111111111111</v>
      </c>
      <c r="S5" s="15">
        <f t="shared" si="1"/>
        <v>9</v>
      </c>
      <c r="T5" s="15"/>
      <c r="U5" s="16">
        <v>86.06</v>
      </c>
      <c r="V5" s="15">
        <v>1</v>
      </c>
      <c r="W5" s="16">
        <f t="shared" si="2"/>
        <v>84.080444444444495</v>
      </c>
      <c r="X5" s="17"/>
      <c r="Y5" s="19"/>
      <c r="Z5" s="63"/>
      <c r="AA5" s="19"/>
      <c r="AB5" s="18"/>
      <c r="AC5" s="61"/>
      <c r="AD5" s="62"/>
    </row>
    <row r="6" spans="1:30" s="46" customFormat="1">
      <c r="A6" s="15">
        <v>191011</v>
      </c>
      <c r="B6" s="15">
        <v>87</v>
      </c>
      <c r="C6" s="15">
        <v>2</v>
      </c>
      <c r="D6" s="15">
        <v>78</v>
      </c>
      <c r="E6" s="15">
        <v>2</v>
      </c>
      <c r="F6" s="15">
        <v>78</v>
      </c>
      <c r="G6" s="15">
        <v>1</v>
      </c>
      <c r="H6" s="15">
        <v>84</v>
      </c>
      <c r="I6" s="15">
        <v>2</v>
      </c>
      <c r="J6" s="15">
        <v>84</v>
      </c>
      <c r="K6" s="15">
        <v>1</v>
      </c>
      <c r="L6" s="15">
        <v>63</v>
      </c>
      <c r="M6" s="15">
        <v>3</v>
      </c>
      <c r="N6" s="15">
        <v>79</v>
      </c>
      <c r="O6" s="15">
        <v>1</v>
      </c>
      <c r="P6" s="15">
        <v>89</v>
      </c>
      <c r="Q6" s="15">
        <v>2</v>
      </c>
      <c r="R6" s="16">
        <f t="shared" si="0"/>
        <v>79</v>
      </c>
      <c r="S6" s="15">
        <f t="shared" si="1"/>
        <v>14</v>
      </c>
      <c r="T6" s="15"/>
      <c r="U6" s="16">
        <v>79.53</v>
      </c>
      <c r="V6" s="15">
        <v>1</v>
      </c>
      <c r="W6" s="16">
        <f t="shared" si="2"/>
        <v>79.317999999999998</v>
      </c>
      <c r="X6" s="15"/>
      <c r="Y6" s="27"/>
      <c r="Z6" s="27"/>
      <c r="AA6" s="19"/>
      <c r="AB6" s="18"/>
      <c r="AC6" s="61"/>
      <c r="AD6" s="64"/>
    </row>
    <row r="7" spans="1:30" s="45" customFormat="1" ht="14.25">
      <c r="A7" s="15">
        <v>191013</v>
      </c>
      <c r="B7" s="15">
        <v>85</v>
      </c>
      <c r="C7" s="15">
        <v>2</v>
      </c>
      <c r="D7" s="15">
        <v>80</v>
      </c>
      <c r="E7" s="15">
        <v>1</v>
      </c>
      <c r="F7" s="15">
        <v>81</v>
      </c>
      <c r="G7" s="15">
        <v>1</v>
      </c>
      <c r="H7" s="15">
        <v>84</v>
      </c>
      <c r="I7" s="15">
        <v>1</v>
      </c>
      <c r="J7" s="15">
        <v>92</v>
      </c>
      <c r="K7" s="15">
        <v>2</v>
      </c>
      <c r="L7" s="15"/>
      <c r="M7" s="15"/>
      <c r="N7" s="15"/>
      <c r="O7" s="15"/>
      <c r="P7" s="15"/>
      <c r="Q7" s="15"/>
      <c r="R7" s="16">
        <f t="shared" si="0"/>
        <v>85.571428571428598</v>
      </c>
      <c r="S7" s="15">
        <f t="shared" si="1"/>
        <v>7</v>
      </c>
      <c r="T7" s="15"/>
      <c r="U7" s="16">
        <v>87.88</v>
      </c>
      <c r="V7" s="15">
        <v>1</v>
      </c>
      <c r="W7" s="16">
        <f t="shared" si="2"/>
        <v>86.956571428571394</v>
      </c>
      <c r="X7" s="59"/>
      <c r="Y7" s="59"/>
      <c r="Z7" s="23"/>
      <c r="AA7" s="18"/>
      <c r="AB7" s="18"/>
      <c r="AC7" s="61"/>
      <c r="AD7" s="65"/>
    </row>
    <row r="8" spans="1:30" s="46" customFormat="1" ht="14.25">
      <c r="A8" s="15">
        <v>191016</v>
      </c>
      <c r="B8" s="15">
        <v>85</v>
      </c>
      <c r="C8" s="15">
        <v>2</v>
      </c>
      <c r="D8" s="15">
        <v>86</v>
      </c>
      <c r="E8" s="15">
        <v>2</v>
      </c>
      <c r="F8" s="15">
        <v>84</v>
      </c>
      <c r="G8" s="15">
        <v>2</v>
      </c>
      <c r="H8" s="15">
        <v>80</v>
      </c>
      <c r="I8" s="15">
        <v>1</v>
      </c>
      <c r="J8" s="15">
        <v>83</v>
      </c>
      <c r="K8" s="15">
        <v>1</v>
      </c>
      <c r="L8" s="15"/>
      <c r="M8" s="15"/>
      <c r="N8" s="15"/>
      <c r="O8" s="15"/>
      <c r="P8" s="15"/>
      <c r="Q8" s="15"/>
      <c r="R8" s="16">
        <f t="shared" si="0"/>
        <v>84.125</v>
      </c>
      <c r="S8" s="15">
        <f t="shared" si="1"/>
        <v>8</v>
      </c>
      <c r="T8" s="15"/>
      <c r="U8" s="16">
        <v>81.58</v>
      </c>
      <c r="V8" s="15">
        <v>1</v>
      </c>
      <c r="W8" s="16">
        <f t="shared" si="2"/>
        <v>82.597999999999999</v>
      </c>
      <c r="X8" s="17"/>
      <c r="Y8" s="17"/>
      <c r="Z8" s="63"/>
      <c r="AA8" s="17"/>
      <c r="AB8" s="18"/>
      <c r="AC8" s="61"/>
      <c r="AD8" s="66"/>
    </row>
    <row r="9" spans="1:30" s="45" customFormat="1">
      <c r="A9" s="15">
        <v>191018</v>
      </c>
      <c r="B9" s="15">
        <v>88</v>
      </c>
      <c r="C9" s="15">
        <v>2</v>
      </c>
      <c r="D9" s="15">
        <v>79</v>
      </c>
      <c r="E9" s="15">
        <v>1</v>
      </c>
      <c r="F9" s="15">
        <v>84</v>
      </c>
      <c r="G9" s="15">
        <v>1</v>
      </c>
      <c r="H9" s="15">
        <v>82</v>
      </c>
      <c r="I9" s="15">
        <v>2</v>
      </c>
      <c r="J9" s="15">
        <v>88</v>
      </c>
      <c r="K9" s="15">
        <v>1</v>
      </c>
      <c r="L9" s="15">
        <v>78</v>
      </c>
      <c r="M9" s="15">
        <v>2</v>
      </c>
      <c r="N9" s="15"/>
      <c r="O9" s="15"/>
      <c r="P9" s="15"/>
      <c r="Q9" s="15"/>
      <c r="R9" s="16">
        <f t="shared" si="0"/>
        <v>83</v>
      </c>
      <c r="S9" s="15">
        <f t="shared" si="1"/>
        <v>9</v>
      </c>
      <c r="T9" s="15"/>
      <c r="U9" s="16">
        <v>82.61</v>
      </c>
      <c r="V9" s="15">
        <v>1</v>
      </c>
      <c r="W9" s="16">
        <f t="shared" si="2"/>
        <v>82.766000000000005</v>
      </c>
      <c r="X9" s="15"/>
      <c r="Y9" s="19"/>
      <c r="Z9" s="19"/>
      <c r="AA9" s="19"/>
      <c r="AB9" s="18"/>
      <c r="AC9" s="61"/>
      <c r="AD9" s="62"/>
    </row>
    <row r="10" spans="1:30" ht="15" customHeight="1">
      <c r="A10" s="15">
        <v>191019</v>
      </c>
      <c r="B10" s="15">
        <v>84</v>
      </c>
      <c r="C10" s="15">
        <v>2</v>
      </c>
      <c r="D10" s="15">
        <v>84</v>
      </c>
      <c r="E10" s="15">
        <v>1</v>
      </c>
      <c r="F10" s="15">
        <v>82</v>
      </c>
      <c r="G10" s="15">
        <v>1</v>
      </c>
      <c r="H10" s="15">
        <v>82</v>
      </c>
      <c r="I10" s="15">
        <v>2</v>
      </c>
      <c r="J10" s="15">
        <v>79</v>
      </c>
      <c r="K10" s="15">
        <v>1</v>
      </c>
      <c r="L10" s="15">
        <v>82</v>
      </c>
      <c r="M10" s="15">
        <v>2</v>
      </c>
      <c r="N10" s="15"/>
      <c r="O10" s="15"/>
      <c r="P10" s="15"/>
      <c r="Q10" s="15"/>
      <c r="R10" s="16">
        <f t="shared" si="0"/>
        <v>82.3333333333333</v>
      </c>
      <c r="S10" s="15">
        <f t="shared" si="1"/>
        <v>9</v>
      </c>
      <c r="T10" s="15"/>
      <c r="U10" s="16">
        <v>82.74</v>
      </c>
      <c r="V10" s="15">
        <v>1</v>
      </c>
      <c r="W10" s="16">
        <f t="shared" si="2"/>
        <v>82.5773333333333</v>
      </c>
      <c r="X10" s="15"/>
      <c r="Y10" s="27"/>
      <c r="Z10" s="27"/>
      <c r="AA10" s="19"/>
      <c r="AB10" s="18"/>
      <c r="AC10" s="61"/>
      <c r="AD10" s="66"/>
    </row>
    <row r="11" spans="1:30" s="46" customFormat="1" ht="13.7" customHeight="1">
      <c r="A11" s="15">
        <v>191021</v>
      </c>
      <c r="B11" s="15">
        <v>87</v>
      </c>
      <c r="C11" s="15">
        <v>2</v>
      </c>
      <c r="D11" s="15">
        <v>86</v>
      </c>
      <c r="E11" s="15">
        <v>1</v>
      </c>
      <c r="F11" s="15">
        <v>84</v>
      </c>
      <c r="G11" s="15">
        <v>1</v>
      </c>
      <c r="H11" s="15">
        <v>84</v>
      </c>
      <c r="I11" s="15">
        <v>1</v>
      </c>
      <c r="J11" s="15">
        <v>81</v>
      </c>
      <c r="K11" s="15">
        <v>1</v>
      </c>
      <c r="L11" s="15">
        <v>83</v>
      </c>
      <c r="M11" s="15">
        <v>1</v>
      </c>
      <c r="N11" s="15">
        <v>73</v>
      </c>
      <c r="O11" s="15">
        <v>2</v>
      </c>
      <c r="P11" s="15"/>
      <c r="Q11" s="15"/>
      <c r="R11" s="16">
        <f t="shared" si="0"/>
        <v>82</v>
      </c>
      <c r="S11" s="15">
        <f t="shared" si="1"/>
        <v>9</v>
      </c>
      <c r="T11" s="15"/>
      <c r="U11" s="16">
        <v>80.11</v>
      </c>
      <c r="V11" s="15">
        <v>1</v>
      </c>
      <c r="W11" s="16">
        <f t="shared" si="2"/>
        <v>80.866</v>
      </c>
      <c r="X11" s="17"/>
      <c r="Y11" s="19"/>
      <c r="Z11" s="63"/>
      <c r="AA11" s="19"/>
      <c r="AB11" s="18"/>
      <c r="AC11" s="61"/>
      <c r="AD11" s="64"/>
    </row>
    <row r="12" spans="1:30" s="46" customFormat="1">
      <c r="A12" s="15">
        <v>191030</v>
      </c>
      <c r="B12" s="15">
        <v>77</v>
      </c>
      <c r="C12" s="15">
        <v>2</v>
      </c>
      <c r="D12" s="15">
        <v>78</v>
      </c>
      <c r="E12" s="15">
        <v>1</v>
      </c>
      <c r="F12" s="15">
        <v>81</v>
      </c>
      <c r="G12" s="15">
        <v>2</v>
      </c>
      <c r="H12" s="15">
        <v>75</v>
      </c>
      <c r="I12" s="15">
        <v>1</v>
      </c>
      <c r="J12" s="15">
        <v>81</v>
      </c>
      <c r="K12" s="15">
        <v>2</v>
      </c>
      <c r="L12" s="15"/>
      <c r="M12" s="15"/>
      <c r="N12" s="15"/>
      <c r="O12" s="15"/>
      <c r="P12" s="15"/>
      <c r="Q12" s="15"/>
      <c r="R12" s="16">
        <f t="shared" si="0"/>
        <v>78.875</v>
      </c>
      <c r="S12" s="15">
        <f t="shared" si="1"/>
        <v>8</v>
      </c>
      <c r="T12" s="15"/>
      <c r="U12" s="16">
        <v>79.78</v>
      </c>
      <c r="V12" s="15">
        <v>1</v>
      </c>
      <c r="W12" s="16">
        <f t="shared" si="2"/>
        <v>79.418000000000006</v>
      </c>
      <c r="X12" s="15"/>
      <c r="Y12" s="27"/>
      <c r="Z12" s="27"/>
      <c r="AA12" s="19"/>
      <c r="AB12" s="18"/>
      <c r="AC12" s="61"/>
      <c r="AD12" s="64"/>
    </row>
    <row r="13" spans="1:30" ht="14.25">
      <c r="A13" s="15">
        <v>191032</v>
      </c>
      <c r="B13" s="15">
        <v>71</v>
      </c>
      <c r="C13" s="15">
        <v>2</v>
      </c>
      <c r="D13" s="15">
        <v>78</v>
      </c>
      <c r="E13" s="15">
        <v>1</v>
      </c>
      <c r="F13" s="15">
        <v>80</v>
      </c>
      <c r="G13" s="15">
        <v>1</v>
      </c>
      <c r="H13" s="15">
        <v>82</v>
      </c>
      <c r="I13" s="15">
        <v>1</v>
      </c>
      <c r="J13" s="15">
        <v>80</v>
      </c>
      <c r="K13" s="15">
        <v>2</v>
      </c>
      <c r="L13" s="15">
        <v>70</v>
      </c>
      <c r="M13" s="15">
        <v>2</v>
      </c>
      <c r="N13" s="15"/>
      <c r="O13" s="15"/>
      <c r="P13" s="15"/>
      <c r="Q13" s="15"/>
      <c r="R13" s="16">
        <f t="shared" si="0"/>
        <v>75.7777777777778</v>
      </c>
      <c r="S13" s="15">
        <f t="shared" si="1"/>
        <v>9</v>
      </c>
      <c r="T13" s="15"/>
      <c r="U13" s="16">
        <v>78.5</v>
      </c>
      <c r="V13" s="15">
        <v>1</v>
      </c>
      <c r="W13" s="16">
        <f t="shared" si="2"/>
        <v>77.411111111111097</v>
      </c>
      <c r="X13" s="15"/>
      <c r="Y13" s="19"/>
      <c r="Z13" s="19"/>
      <c r="AA13" s="19"/>
      <c r="AB13" s="18"/>
      <c r="AC13" s="61"/>
      <c r="AD13" s="66"/>
    </row>
    <row r="14" spans="1:30">
      <c r="A14" s="15">
        <v>191033</v>
      </c>
      <c r="B14" s="15">
        <v>66</v>
      </c>
      <c r="C14" s="15">
        <v>2</v>
      </c>
      <c r="D14" s="15">
        <v>74</v>
      </c>
      <c r="E14" s="15">
        <v>2</v>
      </c>
      <c r="F14" s="15">
        <v>81</v>
      </c>
      <c r="G14" s="15">
        <v>1</v>
      </c>
      <c r="H14" s="15">
        <v>81</v>
      </c>
      <c r="I14" s="15">
        <v>1</v>
      </c>
      <c r="J14" s="15"/>
      <c r="K14" s="15"/>
      <c r="L14" s="15"/>
      <c r="M14" s="15"/>
      <c r="N14" s="15"/>
      <c r="O14" s="15"/>
      <c r="P14" s="15"/>
      <c r="Q14" s="15"/>
      <c r="R14" s="16">
        <f t="shared" si="0"/>
        <v>73.6666666666667</v>
      </c>
      <c r="S14" s="15">
        <f t="shared" si="1"/>
        <v>6</v>
      </c>
      <c r="T14" s="15"/>
      <c r="U14" s="16">
        <v>78.099999999999994</v>
      </c>
      <c r="V14" s="15">
        <v>1</v>
      </c>
      <c r="W14" s="16">
        <f t="shared" si="2"/>
        <v>76.326666666666696</v>
      </c>
      <c r="X14" s="15"/>
      <c r="Y14" s="27"/>
      <c r="Z14" s="27"/>
      <c r="AA14" s="19"/>
      <c r="AB14" s="18"/>
      <c r="AC14" s="61"/>
      <c r="AD14" s="64"/>
    </row>
    <row r="15" spans="1:30">
      <c r="A15" s="15">
        <v>191037</v>
      </c>
      <c r="B15" s="15">
        <v>79</v>
      </c>
      <c r="C15" s="15">
        <v>2</v>
      </c>
      <c r="D15" s="15">
        <v>74</v>
      </c>
      <c r="E15" s="15">
        <v>2</v>
      </c>
      <c r="F15" s="15">
        <v>82</v>
      </c>
      <c r="G15" s="15">
        <v>1</v>
      </c>
      <c r="H15" s="15">
        <v>85</v>
      </c>
      <c r="I15" s="15">
        <v>2</v>
      </c>
      <c r="J15" s="15">
        <v>81</v>
      </c>
      <c r="K15" s="15">
        <v>1</v>
      </c>
      <c r="L15" s="15"/>
      <c r="M15" s="15"/>
      <c r="N15" s="15"/>
      <c r="O15" s="15"/>
      <c r="P15" s="15"/>
      <c r="Q15" s="15"/>
      <c r="R15" s="16">
        <f t="shared" si="0"/>
        <v>79.875</v>
      </c>
      <c r="S15" s="15">
        <f t="shared" si="1"/>
        <v>8</v>
      </c>
      <c r="T15" s="15"/>
      <c r="U15" s="16">
        <v>81.22</v>
      </c>
      <c r="V15" s="15">
        <v>1</v>
      </c>
      <c r="W15" s="16">
        <f t="shared" si="2"/>
        <v>80.682000000000002</v>
      </c>
      <c r="X15" s="15"/>
      <c r="Y15" s="19"/>
      <c r="Z15" s="19"/>
      <c r="AA15" s="19"/>
      <c r="AB15" s="18"/>
      <c r="AC15" s="61"/>
      <c r="AD15" s="64"/>
    </row>
    <row r="16" spans="1:30" ht="14.25">
      <c r="A16" s="15">
        <v>191038</v>
      </c>
      <c r="B16" s="15">
        <v>81</v>
      </c>
      <c r="C16" s="15">
        <v>2</v>
      </c>
      <c r="D16" s="15">
        <v>78</v>
      </c>
      <c r="E16" s="15">
        <v>2</v>
      </c>
      <c r="F16" s="15">
        <v>80</v>
      </c>
      <c r="G16" s="15">
        <v>1</v>
      </c>
      <c r="H16" s="15">
        <v>76</v>
      </c>
      <c r="I16" s="15">
        <v>3</v>
      </c>
      <c r="J16" s="15">
        <v>80</v>
      </c>
      <c r="K16" s="15">
        <v>1</v>
      </c>
      <c r="L16" s="15"/>
      <c r="M16" s="15"/>
      <c r="N16" s="15"/>
      <c r="O16" s="15"/>
      <c r="P16" s="15"/>
      <c r="Q16" s="15"/>
      <c r="R16" s="16">
        <f t="shared" si="0"/>
        <v>78.4444444444444</v>
      </c>
      <c r="S16" s="15">
        <f t="shared" si="1"/>
        <v>9</v>
      </c>
      <c r="T16" s="15"/>
      <c r="U16" s="16">
        <v>75.16</v>
      </c>
      <c r="V16" s="15">
        <v>1</v>
      </c>
      <c r="W16" s="16">
        <f t="shared" si="2"/>
        <v>76.473777777777798</v>
      </c>
      <c r="X16" s="15"/>
      <c r="Y16" s="19"/>
      <c r="Z16" s="19"/>
      <c r="AA16" s="19"/>
      <c r="AB16" s="18"/>
      <c r="AC16" s="61"/>
      <c r="AD16" s="66"/>
    </row>
    <row r="17" spans="1:30" ht="14.25">
      <c r="A17" s="15">
        <v>191041</v>
      </c>
      <c r="B17" s="15">
        <v>71</v>
      </c>
      <c r="C17" s="15">
        <v>2</v>
      </c>
      <c r="D17" s="15">
        <v>82</v>
      </c>
      <c r="E17" s="15">
        <v>1</v>
      </c>
      <c r="F17" s="15">
        <v>81</v>
      </c>
      <c r="G17" s="15">
        <v>3</v>
      </c>
      <c r="H17" s="15">
        <v>90</v>
      </c>
      <c r="I17" s="15">
        <v>2</v>
      </c>
      <c r="J17" s="15">
        <v>80</v>
      </c>
      <c r="K17" s="15">
        <v>1</v>
      </c>
      <c r="L17" s="15">
        <v>78</v>
      </c>
      <c r="M17" s="15">
        <v>2</v>
      </c>
      <c r="N17" s="15"/>
      <c r="O17" s="15"/>
      <c r="P17" s="15"/>
      <c r="Q17" s="15"/>
      <c r="R17" s="16">
        <f t="shared" si="0"/>
        <v>80.272727272727295</v>
      </c>
      <c r="S17" s="15">
        <f t="shared" si="1"/>
        <v>11</v>
      </c>
      <c r="T17" s="15"/>
      <c r="U17" s="16">
        <v>87.37</v>
      </c>
      <c r="V17" s="15">
        <v>1</v>
      </c>
      <c r="W17" s="16">
        <f t="shared" si="2"/>
        <v>84.531090909090906</v>
      </c>
      <c r="X17" s="15"/>
      <c r="Y17" s="27"/>
      <c r="Z17" s="27"/>
      <c r="AA17" s="19"/>
      <c r="AB17" s="18"/>
      <c r="AC17" s="61"/>
      <c r="AD17" s="66"/>
    </row>
    <row r="18" spans="1:30">
      <c r="A18" s="15">
        <v>191045</v>
      </c>
      <c r="B18" s="15">
        <v>86</v>
      </c>
      <c r="C18" s="15">
        <v>2</v>
      </c>
      <c r="D18" s="15">
        <v>82</v>
      </c>
      <c r="E18" s="15">
        <v>1</v>
      </c>
      <c r="F18" s="15">
        <v>83</v>
      </c>
      <c r="G18" s="15">
        <v>1</v>
      </c>
      <c r="H18" s="15">
        <v>79</v>
      </c>
      <c r="I18" s="15">
        <v>2</v>
      </c>
      <c r="J18" s="15">
        <v>75</v>
      </c>
      <c r="K18" s="15">
        <v>2</v>
      </c>
      <c r="L18" s="15">
        <v>75</v>
      </c>
      <c r="M18" s="15">
        <v>1</v>
      </c>
      <c r="N18" s="15">
        <v>80</v>
      </c>
      <c r="O18" s="15">
        <v>2</v>
      </c>
      <c r="P18" s="15"/>
      <c r="Q18" s="15"/>
      <c r="R18" s="16">
        <f t="shared" si="0"/>
        <v>80</v>
      </c>
      <c r="S18" s="15">
        <f t="shared" si="1"/>
        <v>11</v>
      </c>
      <c r="T18" s="15"/>
      <c r="U18" s="16">
        <v>84.44</v>
      </c>
      <c r="V18" s="15">
        <v>1</v>
      </c>
      <c r="W18" s="16">
        <f t="shared" si="2"/>
        <v>82.664000000000001</v>
      </c>
      <c r="X18" s="15"/>
      <c r="Y18" s="19"/>
      <c r="Z18" s="19"/>
      <c r="AA18" s="19"/>
      <c r="AB18" s="18"/>
      <c r="AC18" s="61"/>
      <c r="AD18" s="64"/>
    </row>
    <row r="19" spans="1:30" ht="14.25">
      <c r="A19" s="15">
        <v>191047</v>
      </c>
      <c r="B19" s="15">
        <v>84</v>
      </c>
      <c r="C19" s="15">
        <v>2</v>
      </c>
      <c r="D19" s="15">
        <v>77</v>
      </c>
      <c r="E19" s="15">
        <v>1</v>
      </c>
      <c r="F19" s="15">
        <v>81</v>
      </c>
      <c r="G19" s="15">
        <v>2</v>
      </c>
      <c r="H19" s="15">
        <v>75</v>
      </c>
      <c r="I19" s="15">
        <v>1</v>
      </c>
      <c r="J19" s="15">
        <v>83</v>
      </c>
      <c r="K19" s="15">
        <v>1</v>
      </c>
      <c r="L19" s="15">
        <v>70</v>
      </c>
      <c r="M19" s="15">
        <v>1</v>
      </c>
      <c r="N19" s="15"/>
      <c r="O19" s="15"/>
      <c r="P19" s="15"/>
      <c r="Q19" s="15"/>
      <c r="R19" s="16">
        <f t="shared" si="0"/>
        <v>79.375</v>
      </c>
      <c r="S19" s="15">
        <f t="shared" si="1"/>
        <v>8</v>
      </c>
      <c r="T19" s="15"/>
      <c r="U19" s="16">
        <v>77.39</v>
      </c>
      <c r="V19" s="15">
        <v>1</v>
      </c>
      <c r="W19" s="16">
        <f t="shared" si="2"/>
        <v>78.183999999999997</v>
      </c>
      <c r="X19" s="15"/>
      <c r="Y19" s="19"/>
      <c r="Z19" s="19"/>
      <c r="AA19" s="19"/>
      <c r="AB19" s="18"/>
      <c r="AC19" s="61"/>
      <c r="AD19" s="66"/>
    </row>
    <row r="20" spans="1:30" s="46" customFormat="1" ht="14.25">
      <c r="A20" s="15">
        <v>191048</v>
      </c>
      <c r="B20" s="15">
        <v>83</v>
      </c>
      <c r="C20" s="15">
        <v>2</v>
      </c>
      <c r="D20" s="15">
        <v>81</v>
      </c>
      <c r="E20" s="15">
        <v>1</v>
      </c>
      <c r="F20" s="15">
        <v>82</v>
      </c>
      <c r="G20" s="15">
        <v>3</v>
      </c>
      <c r="H20" s="15">
        <v>75</v>
      </c>
      <c r="I20" s="15">
        <v>1</v>
      </c>
      <c r="J20" s="15">
        <v>72</v>
      </c>
      <c r="K20" s="15">
        <v>2</v>
      </c>
      <c r="L20" s="15"/>
      <c r="M20" s="15"/>
      <c r="N20" s="15"/>
      <c r="O20" s="15"/>
      <c r="P20" s="15"/>
      <c r="Q20" s="15"/>
      <c r="R20" s="16">
        <f t="shared" si="0"/>
        <v>79.1111111111111</v>
      </c>
      <c r="S20" s="15">
        <f t="shared" si="1"/>
        <v>9</v>
      </c>
      <c r="T20" s="15"/>
      <c r="U20" s="16">
        <v>81.44</v>
      </c>
      <c r="V20" s="15">
        <v>1</v>
      </c>
      <c r="W20" s="16">
        <f t="shared" si="2"/>
        <v>80.508444444444393</v>
      </c>
      <c r="X20" s="59"/>
      <c r="Y20" s="59"/>
      <c r="Z20" s="23"/>
      <c r="AA20" s="18"/>
      <c r="AB20" s="18"/>
      <c r="AC20" s="61"/>
      <c r="AD20" s="66"/>
    </row>
    <row r="21" spans="1:30" ht="14.25">
      <c r="A21" s="15">
        <v>191055</v>
      </c>
      <c r="B21" s="15">
        <v>83</v>
      </c>
      <c r="C21" s="15">
        <v>2</v>
      </c>
      <c r="D21" s="15">
        <v>79</v>
      </c>
      <c r="E21" s="15">
        <v>1</v>
      </c>
      <c r="F21" s="15">
        <v>81</v>
      </c>
      <c r="G21" s="15">
        <v>1</v>
      </c>
      <c r="H21" s="15">
        <v>76</v>
      </c>
      <c r="I21" s="15">
        <v>2</v>
      </c>
      <c r="J21" s="15">
        <v>83</v>
      </c>
      <c r="K21" s="15">
        <v>1</v>
      </c>
      <c r="L21" s="15">
        <v>74</v>
      </c>
      <c r="M21" s="15">
        <v>2</v>
      </c>
      <c r="N21" s="15"/>
      <c r="O21" s="15"/>
      <c r="P21" s="15"/>
      <c r="Q21" s="15"/>
      <c r="R21" s="16">
        <f t="shared" si="0"/>
        <v>78.7777777777778</v>
      </c>
      <c r="S21" s="15">
        <f t="shared" si="1"/>
        <v>9</v>
      </c>
      <c r="T21" s="15"/>
      <c r="U21" s="16">
        <v>74.95</v>
      </c>
      <c r="V21" s="15">
        <v>1</v>
      </c>
      <c r="W21" s="16">
        <f t="shared" si="2"/>
        <v>76.481111111111105</v>
      </c>
      <c r="X21" s="15"/>
      <c r="Y21" s="19"/>
      <c r="Z21" s="19"/>
      <c r="AA21" s="19"/>
      <c r="AB21" s="18"/>
      <c r="AC21" s="61"/>
      <c r="AD21" s="66"/>
    </row>
    <row r="22" spans="1:30" ht="14.25">
      <c r="A22" s="15">
        <v>191057</v>
      </c>
      <c r="B22" s="15">
        <v>78</v>
      </c>
      <c r="C22" s="15">
        <v>2</v>
      </c>
      <c r="D22" s="15">
        <v>83</v>
      </c>
      <c r="E22" s="15">
        <v>1</v>
      </c>
      <c r="F22" s="15">
        <v>84</v>
      </c>
      <c r="G22" s="15">
        <v>1</v>
      </c>
      <c r="H22" s="15">
        <v>85</v>
      </c>
      <c r="I22" s="15">
        <v>1</v>
      </c>
      <c r="J22" s="15">
        <v>81</v>
      </c>
      <c r="K22" s="15">
        <v>2</v>
      </c>
      <c r="L22" s="15"/>
      <c r="M22" s="15"/>
      <c r="N22" s="15"/>
      <c r="O22" s="15"/>
      <c r="P22" s="15"/>
      <c r="Q22" s="15"/>
      <c r="R22" s="16">
        <f t="shared" si="0"/>
        <v>81.428571428571402</v>
      </c>
      <c r="S22" s="15">
        <f t="shared" si="1"/>
        <v>7</v>
      </c>
      <c r="T22" s="15"/>
      <c r="U22" s="16">
        <v>80.53</v>
      </c>
      <c r="V22" s="15">
        <v>1</v>
      </c>
      <c r="W22" s="16">
        <f t="shared" si="2"/>
        <v>80.889428571428596</v>
      </c>
      <c r="X22" s="59"/>
      <c r="Y22" s="59"/>
      <c r="Z22" s="23"/>
      <c r="AA22" s="18"/>
      <c r="AB22" s="18"/>
      <c r="AC22" s="61"/>
      <c r="AD22" s="64"/>
    </row>
    <row r="23" spans="1:30" ht="14.25">
      <c r="A23" s="15">
        <v>191058</v>
      </c>
      <c r="B23" s="15">
        <v>69</v>
      </c>
      <c r="C23" s="15">
        <v>2</v>
      </c>
      <c r="D23" s="15">
        <v>76</v>
      </c>
      <c r="E23" s="15">
        <v>2</v>
      </c>
      <c r="F23" s="15">
        <v>79</v>
      </c>
      <c r="G23" s="15">
        <v>1</v>
      </c>
      <c r="H23" s="15">
        <v>84</v>
      </c>
      <c r="I23" s="15">
        <v>1</v>
      </c>
      <c r="J23" s="15">
        <v>76</v>
      </c>
      <c r="K23" s="15">
        <v>3</v>
      </c>
      <c r="L23" s="15">
        <v>87</v>
      </c>
      <c r="M23" s="15">
        <v>1</v>
      </c>
      <c r="N23" s="15"/>
      <c r="O23" s="15"/>
      <c r="P23" s="15"/>
      <c r="Q23" s="15"/>
      <c r="R23" s="16">
        <f t="shared" si="0"/>
        <v>76.8</v>
      </c>
      <c r="S23" s="15">
        <f t="shared" si="1"/>
        <v>10</v>
      </c>
      <c r="T23" s="15"/>
      <c r="U23" s="16">
        <v>80.22</v>
      </c>
      <c r="V23" s="15">
        <v>1</v>
      </c>
      <c r="W23" s="16">
        <f t="shared" si="2"/>
        <v>78.852000000000004</v>
      </c>
      <c r="X23" s="59"/>
      <c r="Y23" s="59"/>
      <c r="Z23" s="23"/>
      <c r="AA23" s="18"/>
      <c r="AB23" s="18"/>
      <c r="AC23" s="61"/>
      <c r="AD23" s="64"/>
    </row>
    <row r="24" spans="1:30">
      <c r="A24" s="15">
        <v>191061</v>
      </c>
      <c r="B24" s="15">
        <v>83</v>
      </c>
      <c r="C24" s="15">
        <v>2</v>
      </c>
      <c r="D24" s="15">
        <v>80</v>
      </c>
      <c r="E24" s="15">
        <v>1</v>
      </c>
      <c r="F24" s="15">
        <v>83</v>
      </c>
      <c r="G24" s="15">
        <v>1</v>
      </c>
      <c r="H24" s="15">
        <v>78</v>
      </c>
      <c r="I24" s="15">
        <v>2</v>
      </c>
      <c r="J24" s="15">
        <v>84</v>
      </c>
      <c r="K24" s="15">
        <v>1</v>
      </c>
      <c r="L24" s="15">
        <v>79</v>
      </c>
      <c r="M24" s="15">
        <v>2</v>
      </c>
      <c r="N24" s="15"/>
      <c r="O24" s="15"/>
      <c r="P24" s="15"/>
      <c r="Q24" s="15"/>
      <c r="R24" s="16">
        <f t="shared" si="0"/>
        <v>80.7777777777778</v>
      </c>
      <c r="S24" s="15">
        <f t="shared" si="1"/>
        <v>9</v>
      </c>
      <c r="T24" s="15"/>
      <c r="U24" s="16">
        <v>79.83</v>
      </c>
      <c r="V24" s="15">
        <v>1</v>
      </c>
      <c r="W24" s="16">
        <f t="shared" si="2"/>
        <v>80.209111111111099</v>
      </c>
      <c r="X24" s="15"/>
      <c r="Y24" s="27"/>
      <c r="Z24" s="27"/>
      <c r="AA24" s="19"/>
      <c r="AB24" s="18"/>
      <c r="AC24" s="61"/>
      <c r="AD24" s="64"/>
    </row>
    <row r="25" spans="1:30" ht="14.25">
      <c r="A25" s="15">
        <v>191067</v>
      </c>
      <c r="B25" s="15">
        <v>83</v>
      </c>
      <c r="C25" s="15">
        <v>2</v>
      </c>
      <c r="D25" s="15">
        <v>80</v>
      </c>
      <c r="E25" s="15">
        <v>1</v>
      </c>
      <c r="F25" s="15">
        <v>83</v>
      </c>
      <c r="G25" s="15">
        <v>1</v>
      </c>
      <c r="H25" s="15">
        <v>78</v>
      </c>
      <c r="I25" s="15">
        <v>2</v>
      </c>
      <c r="J25" s="15">
        <v>79</v>
      </c>
      <c r="K25" s="15">
        <v>1</v>
      </c>
      <c r="L25" s="15">
        <v>76</v>
      </c>
      <c r="M25" s="15">
        <v>2</v>
      </c>
      <c r="N25" s="15"/>
      <c r="O25" s="15"/>
      <c r="P25" s="15"/>
      <c r="Q25" s="15"/>
      <c r="R25" s="16">
        <f t="shared" si="0"/>
        <v>79.5555555555556</v>
      </c>
      <c r="S25" s="15">
        <f t="shared" si="1"/>
        <v>9</v>
      </c>
      <c r="T25" s="15"/>
      <c r="U25" s="16">
        <v>80.83</v>
      </c>
      <c r="V25" s="15">
        <v>1</v>
      </c>
      <c r="W25" s="16">
        <f t="shared" si="2"/>
        <v>80.320222222222199</v>
      </c>
      <c r="X25" s="15"/>
      <c r="Y25" s="27"/>
      <c r="Z25" s="27"/>
      <c r="AA25" s="19"/>
      <c r="AB25" s="18"/>
      <c r="AC25" s="61"/>
      <c r="AD25" s="66"/>
    </row>
    <row r="26" spans="1:30">
      <c r="A26" s="15">
        <v>191069</v>
      </c>
      <c r="B26" s="15">
        <v>81</v>
      </c>
      <c r="C26" s="15">
        <v>2</v>
      </c>
      <c r="D26" s="15">
        <v>89</v>
      </c>
      <c r="E26" s="15">
        <v>2</v>
      </c>
      <c r="F26" s="15">
        <v>82</v>
      </c>
      <c r="G26" s="15">
        <v>1</v>
      </c>
      <c r="H26" s="15">
        <v>85</v>
      </c>
      <c r="I26" s="15">
        <v>3</v>
      </c>
      <c r="J26" s="15">
        <v>86</v>
      </c>
      <c r="K26" s="15">
        <v>1</v>
      </c>
      <c r="L26" s="15">
        <v>82</v>
      </c>
      <c r="M26" s="15">
        <v>2</v>
      </c>
      <c r="N26" s="15"/>
      <c r="O26" s="15"/>
      <c r="P26" s="15"/>
      <c r="Q26" s="15"/>
      <c r="R26" s="16">
        <f t="shared" si="0"/>
        <v>84.272727272727295</v>
      </c>
      <c r="S26" s="15">
        <f t="shared" si="1"/>
        <v>11</v>
      </c>
      <c r="T26" s="15"/>
      <c r="U26" s="16">
        <v>82.84</v>
      </c>
      <c r="V26" s="15">
        <v>1</v>
      </c>
      <c r="W26" s="16">
        <f t="shared" si="2"/>
        <v>83.413090909090897</v>
      </c>
      <c r="X26" s="15"/>
      <c r="Y26" s="27"/>
      <c r="Z26" s="27"/>
      <c r="AA26" s="19"/>
      <c r="AB26" s="18"/>
      <c r="AC26" s="61"/>
      <c r="AD26" s="64"/>
    </row>
    <row r="27" spans="1:30">
      <c r="A27" s="15">
        <v>191070</v>
      </c>
      <c r="B27" s="15">
        <v>72</v>
      </c>
      <c r="C27" s="15">
        <v>2</v>
      </c>
      <c r="D27" s="15">
        <v>76</v>
      </c>
      <c r="E27" s="15">
        <v>2</v>
      </c>
      <c r="F27" s="15">
        <v>81</v>
      </c>
      <c r="G27" s="15">
        <v>1</v>
      </c>
      <c r="H27" s="15">
        <v>76</v>
      </c>
      <c r="I27" s="15">
        <v>2</v>
      </c>
      <c r="J27" s="15">
        <v>80</v>
      </c>
      <c r="K27" s="15">
        <v>1</v>
      </c>
      <c r="L27" s="15"/>
      <c r="M27" s="15"/>
      <c r="N27" s="15"/>
      <c r="O27" s="15"/>
      <c r="P27" s="15"/>
      <c r="Q27" s="15"/>
      <c r="R27" s="16">
        <f t="shared" si="0"/>
        <v>76.125</v>
      </c>
      <c r="S27" s="15">
        <f t="shared" si="1"/>
        <v>8</v>
      </c>
      <c r="T27" s="15"/>
      <c r="U27" s="16">
        <v>80.11</v>
      </c>
      <c r="V27" s="15">
        <v>1</v>
      </c>
      <c r="W27" s="16">
        <f t="shared" si="2"/>
        <v>78.516000000000005</v>
      </c>
      <c r="X27" s="40"/>
      <c r="Y27" s="17"/>
      <c r="Z27" s="17"/>
      <c r="AA27" s="17"/>
      <c r="AB27" s="18"/>
      <c r="AC27" s="61"/>
      <c r="AD27" s="64"/>
    </row>
    <row r="28" spans="1:30" ht="14.25">
      <c r="A28" s="15">
        <v>191114</v>
      </c>
      <c r="B28" s="15">
        <v>82</v>
      </c>
      <c r="C28" s="15">
        <v>2</v>
      </c>
      <c r="D28" s="15">
        <v>84</v>
      </c>
      <c r="E28" s="15">
        <v>2</v>
      </c>
      <c r="F28" s="15">
        <v>83</v>
      </c>
      <c r="G28" s="15">
        <v>1</v>
      </c>
      <c r="H28" s="15">
        <v>78</v>
      </c>
      <c r="I28" s="15">
        <v>2</v>
      </c>
      <c r="J28" s="15">
        <v>78</v>
      </c>
      <c r="K28" s="15">
        <v>1</v>
      </c>
      <c r="L28" s="15"/>
      <c r="M28" s="15"/>
      <c r="N28" s="15"/>
      <c r="O28" s="15"/>
      <c r="P28" s="15"/>
      <c r="Q28" s="15"/>
      <c r="R28" s="16">
        <f t="shared" si="0"/>
        <v>81.125</v>
      </c>
      <c r="S28" s="15">
        <f t="shared" si="1"/>
        <v>8</v>
      </c>
      <c r="T28" s="15"/>
      <c r="U28" s="16">
        <v>81.53</v>
      </c>
      <c r="V28" s="15">
        <v>1</v>
      </c>
      <c r="W28" s="16">
        <f t="shared" si="2"/>
        <v>81.367999999999995</v>
      </c>
      <c r="X28" s="15"/>
      <c r="Y28" s="19"/>
      <c r="Z28" s="19"/>
      <c r="AA28" s="19"/>
      <c r="AB28" s="18"/>
      <c r="AC28" s="67"/>
      <c r="AD28" s="68"/>
    </row>
    <row r="29" spans="1:30" ht="14.25">
      <c r="A29" s="15">
        <v>191117</v>
      </c>
      <c r="B29" s="15">
        <v>88</v>
      </c>
      <c r="C29" s="15">
        <v>2</v>
      </c>
      <c r="D29" s="15">
        <v>83</v>
      </c>
      <c r="E29" s="15">
        <v>2</v>
      </c>
      <c r="F29" s="15">
        <v>83</v>
      </c>
      <c r="G29" s="15">
        <v>1</v>
      </c>
      <c r="H29" s="15">
        <v>80</v>
      </c>
      <c r="I29" s="15">
        <v>2</v>
      </c>
      <c r="J29" s="15">
        <v>84</v>
      </c>
      <c r="K29" s="15">
        <v>1</v>
      </c>
      <c r="L29" s="15">
        <v>78</v>
      </c>
      <c r="M29" s="15">
        <v>2</v>
      </c>
      <c r="N29" s="15">
        <v>78</v>
      </c>
      <c r="O29" s="15">
        <v>2</v>
      </c>
      <c r="P29" s="15"/>
      <c r="Q29" s="15"/>
      <c r="R29" s="16">
        <f t="shared" si="0"/>
        <v>81.75</v>
      </c>
      <c r="S29" s="15">
        <f t="shared" si="1"/>
        <v>12</v>
      </c>
      <c r="T29" s="15"/>
      <c r="U29" s="16">
        <v>81.5</v>
      </c>
      <c r="V29" s="15">
        <v>1</v>
      </c>
      <c r="W29" s="16">
        <f t="shared" si="2"/>
        <v>81.599999999999994</v>
      </c>
      <c r="X29" s="59"/>
      <c r="Y29" s="59"/>
      <c r="Z29" s="23"/>
      <c r="AA29" s="18"/>
      <c r="AB29" s="18"/>
      <c r="AC29" s="61"/>
      <c r="AD29" s="64"/>
    </row>
    <row r="30" spans="1:30" s="46" customFormat="1" ht="14.25">
      <c r="A30" s="15">
        <v>191125</v>
      </c>
      <c r="B30" s="15">
        <v>70</v>
      </c>
      <c r="C30" s="15">
        <v>2</v>
      </c>
      <c r="D30" s="15">
        <v>78</v>
      </c>
      <c r="E30" s="15">
        <v>3</v>
      </c>
      <c r="F30" s="15">
        <v>92</v>
      </c>
      <c r="G30" s="15">
        <v>2</v>
      </c>
      <c r="H30" s="15">
        <v>79</v>
      </c>
      <c r="I30" s="15">
        <v>1</v>
      </c>
      <c r="J30" s="15">
        <v>74</v>
      </c>
      <c r="K30" s="15">
        <v>1</v>
      </c>
      <c r="L30" s="15"/>
      <c r="M30" s="15"/>
      <c r="N30" s="15"/>
      <c r="O30" s="15"/>
      <c r="P30" s="15"/>
      <c r="Q30" s="15"/>
      <c r="R30" s="16">
        <f t="shared" si="0"/>
        <v>79</v>
      </c>
      <c r="S30" s="15">
        <f t="shared" si="1"/>
        <v>9</v>
      </c>
      <c r="T30" s="15"/>
      <c r="U30" s="16">
        <v>79.31</v>
      </c>
      <c r="V30" s="15">
        <v>1</v>
      </c>
      <c r="W30" s="16">
        <f t="shared" si="2"/>
        <v>79.186000000000007</v>
      </c>
      <c r="X30" s="15"/>
      <c r="Y30" s="17"/>
      <c r="Z30" s="17"/>
      <c r="AA30" s="17"/>
      <c r="AB30" s="18"/>
      <c r="AC30" s="61"/>
      <c r="AD30" s="66"/>
    </row>
    <row r="31" spans="1:30" s="46" customFormat="1">
      <c r="A31" s="15">
        <v>191128</v>
      </c>
      <c r="B31" s="15">
        <v>91</v>
      </c>
      <c r="C31" s="15">
        <v>2</v>
      </c>
      <c r="D31" s="15">
        <v>80</v>
      </c>
      <c r="E31" s="15">
        <v>2</v>
      </c>
      <c r="F31" s="15">
        <v>78</v>
      </c>
      <c r="G31" s="15">
        <v>1</v>
      </c>
      <c r="H31" s="15">
        <v>81</v>
      </c>
      <c r="I31" s="15">
        <v>1</v>
      </c>
      <c r="J31" s="15">
        <v>80</v>
      </c>
      <c r="K31" s="15">
        <v>2</v>
      </c>
      <c r="L31" s="15">
        <v>82</v>
      </c>
      <c r="M31" s="15">
        <v>1</v>
      </c>
      <c r="N31" s="15"/>
      <c r="O31" s="15"/>
      <c r="P31" s="15"/>
      <c r="Q31" s="15"/>
      <c r="R31" s="16">
        <f t="shared" si="0"/>
        <v>82.5555555555556</v>
      </c>
      <c r="S31" s="15">
        <f t="shared" si="1"/>
        <v>9</v>
      </c>
      <c r="T31" s="15"/>
      <c r="U31" s="16">
        <v>77.95</v>
      </c>
      <c r="V31" s="15">
        <v>1</v>
      </c>
      <c r="W31" s="16">
        <f t="shared" si="2"/>
        <v>79.792222222222193</v>
      </c>
      <c r="X31" s="15"/>
      <c r="Y31" s="17"/>
      <c r="Z31" s="17"/>
      <c r="AA31" s="17"/>
      <c r="AB31" s="18"/>
      <c r="AC31" s="61"/>
      <c r="AD31" s="64"/>
    </row>
    <row r="32" spans="1:30" ht="14.25">
      <c r="A32" s="15">
        <v>191134</v>
      </c>
      <c r="B32" s="15">
        <v>85</v>
      </c>
      <c r="C32" s="15">
        <v>2</v>
      </c>
      <c r="D32" s="15">
        <v>83</v>
      </c>
      <c r="E32" s="15">
        <v>1</v>
      </c>
      <c r="F32" s="15">
        <v>82</v>
      </c>
      <c r="G32" s="15">
        <v>1</v>
      </c>
      <c r="H32" s="15">
        <v>86</v>
      </c>
      <c r="I32" s="15">
        <v>2</v>
      </c>
      <c r="J32" s="15">
        <v>90</v>
      </c>
      <c r="K32" s="15">
        <v>2</v>
      </c>
      <c r="L32" s="15"/>
      <c r="M32" s="15"/>
      <c r="N32" s="15"/>
      <c r="O32" s="15"/>
      <c r="P32" s="15"/>
      <c r="Q32" s="15"/>
      <c r="R32" s="16">
        <f t="shared" si="0"/>
        <v>85.875</v>
      </c>
      <c r="S32" s="15">
        <f t="shared" si="1"/>
        <v>8</v>
      </c>
      <c r="T32" s="15"/>
      <c r="U32" s="16">
        <v>80.25</v>
      </c>
      <c r="V32" s="15">
        <v>1</v>
      </c>
      <c r="W32" s="16">
        <f t="shared" si="2"/>
        <v>82.5</v>
      </c>
      <c r="X32" s="15"/>
      <c r="Y32" s="27"/>
      <c r="Z32" s="27"/>
      <c r="AA32" s="19"/>
      <c r="AB32" s="18"/>
      <c r="AC32" s="67"/>
      <c r="AD32" s="68"/>
    </row>
    <row r="33" spans="1:30">
      <c r="A33" s="15">
        <v>191136</v>
      </c>
      <c r="B33" s="15">
        <v>85</v>
      </c>
      <c r="C33" s="15">
        <v>2</v>
      </c>
      <c r="D33" s="15">
        <v>78</v>
      </c>
      <c r="E33" s="15">
        <v>3</v>
      </c>
      <c r="F33" s="15">
        <v>78</v>
      </c>
      <c r="G33" s="15">
        <v>1</v>
      </c>
      <c r="H33" s="15">
        <v>82</v>
      </c>
      <c r="I33" s="15">
        <v>1</v>
      </c>
      <c r="J33" s="15">
        <v>91</v>
      </c>
      <c r="K33" s="15">
        <v>2</v>
      </c>
      <c r="L33" s="15"/>
      <c r="M33" s="15"/>
      <c r="N33" s="15"/>
      <c r="O33" s="15"/>
      <c r="P33" s="15"/>
      <c r="Q33" s="15"/>
      <c r="R33" s="16">
        <f t="shared" si="0"/>
        <v>82.8888888888889</v>
      </c>
      <c r="S33" s="15">
        <f t="shared" si="1"/>
        <v>9</v>
      </c>
      <c r="T33" s="15"/>
      <c r="U33" s="16">
        <v>80.75</v>
      </c>
      <c r="V33" s="15">
        <v>1</v>
      </c>
      <c r="W33" s="16">
        <f t="shared" si="2"/>
        <v>81.605555555555597</v>
      </c>
      <c r="X33" s="15"/>
      <c r="Y33" s="17"/>
      <c r="Z33" s="17"/>
      <c r="AA33" s="17"/>
      <c r="AB33" s="18"/>
      <c r="AC33" s="61"/>
      <c r="AD33" s="64"/>
    </row>
    <row r="34" spans="1:30">
      <c r="A34" s="15">
        <v>191141</v>
      </c>
      <c r="B34" s="15">
        <v>86</v>
      </c>
      <c r="C34" s="15">
        <v>2</v>
      </c>
      <c r="D34" s="15">
        <v>85</v>
      </c>
      <c r="E34" s="15">
        <v>3</v>
      </c>
      <c r="F34" s="15">
        <v>83</v>
      </c>
      <c r="G34" s="15">
        <v>1</v>
      </c>
      <c r="H34" s="15">
        <v>86</v>
      </c>
      <c r="I34" s="15">
        <v>3</v>
      </c>
      <c r="J34" s="15">
        <v>80</v>
      </c>
      <c r="K34" s="15">
        <v>2</v>
      </c>
      <c r="L34" s="15">
        <v>81</v>
      </c>
      <c r="M34" s="15">
        <v>1</v>
      </c>
      <c r="N34" s="15">
        <v>77</v>
      </c>
      <c r="O34" s="15">
        <v>2</v>
      </c>
      <c r="P34" s="15"/>
      <c r="Q34" s="15"/>
      <c r="R34" s="16">
        <f t="shared" si="0"/>
        <v>83.071428571428598</v>
      </c>
      <c r="S34" s="15">
        <f t="shared" si="1"/>
        <v>14</v>
      </c>
      <c r="T34" s="15"/>
      <c r="U34" s="16">
        <v>85.25</v>
      </c>
      <c r="V34" s="15">
        <v>1</v>
      </c>
      <c r="W34" s="16">
        <f t="shared" si="2"/>
        <v>84.378571428571405</v>
      </c>
      <c r="X34" s="15"/>
      <c r="Y34" s="27"/>
      <c r="Z34" s="27"/>
      <c r="AA34" s="19"/>
      <c r="AB34" s="18"/>
      <c r="AC34" s="61"/>
      <c r="AD34" s="64"/>
    </row>
    <row r="35" spans="1:30">
      <c r="A35" s="15">
        <v>191164</v>
      </c>
      <c r="B35" s="15">
        <v>90</v>
      </c>
      <c r="C35" s="15">
        <v>2</v>
      </c>
      <c r="D35" s="15">
        <v>74</v>
      </c>
      <c r="E35" s="15">
        <v>2</v>
      </c>
      <c r="F35" s="15">
        <v>83</v>
      </c>
      <c r="G35" s="15">
        <v>1</v>
      </c>
      <c r="H35" s="15">
        <v>74</v>
      </c>
      <c r="I35" s="15">
        <v>2</v>
      </c>
      <c r="J35" s="15">
        <v>82</v>
      </c>
      <c r="K35" s="15">
        <v>1</v>
      </c>
      <c r="L35" s="15">
        <v>85</v>
      </c>
      <c r="M35" s="15">
        <v>2</v>
      </c>
      <c r="N35" s="15"/>
      <c r="O35" s="15"/>
      <c r="P35" s="15"/>
      <c r="Q35" s="15"/>
      <c r="R35" s="16">
        <f t="shared" si="0"/>
        <v>81.099999999999994</v>
      </c>
      <c r="S35" s="15">
        <f t="shared" si="1"/>
        <v>10</v>
      </c>
      <c r="T35" s="15"/>
      <c r="U35" s="16">
        <v>78.88</v>
      </c>
      <c r="V35" s="15">
        <v>1</v>
      </c>
      <c r="W35" s="16">
        <f t="shared" si="2"/>
        <v>79.768000000000001</v>
      </c>
      <c r="X35" s="15"/>
      <c r="Y35" s="27"/>
      <c r="Z35" s="27"/>
      <c r="AA35" s="19"/>
      <c r="AB35" s="18"/>
      <c r="AC35" s="61"/>
      <c r="AD35" s="64"/>
    </row>
    <row r="36" spans="1:30" ht="14.25">
      <c r="A36" s="15">
        <v>191167</v>
      </c>
      <c r="B36" s="15">
        <v>87</v>
      </c>
      <c r="C36" s="15">
        <v>2</v>
      </c>
      <c r="D36" s="15">
        <v>81</v>
      </c>
      <c r="E36" s="15">
        <v>2</v>
      </c>
      <c r="F36" s="15">
        <v>84</v>
      </c>
      <c r="G36" s="15">
        <v>1</v>
      </c>
      <c r="H36" s="15">
        <v>79</v>
      </c>
      <c r="I36" s="15">
        <v>2</v>
      </c>
      <c r="J36" s="15">
        <v>90</v>
      </c>
      <c r="K36" s="15">
        <v>2</v>
      </c>
      <c r="L36" s="15">
        <v>82</v>
      </c>
      <c r="M36" s="15">
        <v>1</v>
      </c>
      <c r="N36" s="15"/>
      <c r="O36" s="15"/>
      <c r="P36" s="15"/>
      <c r="Q36" s="15"/>
      <c r="R36" s="16">
        <f t="shared" si="0"/>
        <v>84</v>
      </c>
      <c r="S36" s="15">
        <f t="shared" si="1"/>
        <v>10</v>
      </c>
      <c r="T36" s="15"/>
      <c r="U36" s="16">
        <v>82.88</v>
      </c>
      <c r="V36" s="15">
        <v>1</v>
      </c>
      <c r="W36" s="16">
        <f t="shared" si="2"/>
        <v>83.328000000000003</v>
      </c>
      <c r="X36" s="59"/>
      <c r="Y36" s="59"/>
      <c r="Z36" s="5"/>
      <c r="AA36" s="9"/>
      <c r="AB36" s="18"/>
      <c r="AC36" s="61"/>
      <c r="AD36" s="64"/>
    </row>
    <row r="37" spans="1:30" ht="14.25">
      <c r="A37" s="15">
        <v>191173</v>
      </c>
      <c r="B37" s="15">
        <v>87</v>
      </c>
      <c r="C37" s="15">
        <v>2</v>
      </c>
      <c r="D37" s="15">
        <v>82</v>
      </c>
      <c r="E37" s="15">
        <v>1</v>
      </c>
      <c r="F37" s="15">
        <v>86</v>
      </c>
      <c r="G37" s="15">
        <v>2</v>
      </c>
      <c r="H37" s="15">
        <v>79</v>
      </c>
      <c r="I37" s="15">
        <v>2</v>
      </c>
      <c r="J37" s="15">
        <v>82</v>
      </c>
      <c r="K37" s="15">
        <v>1</v>
      </c>
      <c r="L37" s="15">
        <v>82</v>
      </c>
      <c r="M37" s="15">
        <v>2</v>
      </c>
      <c r="N37" s="15"/>
      <c r="O37" s="15"/>
      <c r="P37" s="15"/>
      <c r="Q37" s="15"/>
      <c r="R37" s="16">
        <f t="shared" si="0"/>
        <v>83.2</v>
      </c>
      <c r="S37" s="15">
        <f t="shared" si="1"/>
        <v>10</v>
      </c>
      <c r="T37" s="15"/>
      <c r="U37" s="16">
        <v>85.81</v>
      </c>
      <c r="V37" s="15">
        <v>1</v>
      </c>
      <c r="W37" s="16">
        <f t="shared" si="2"/>
        <v>84.766000000000005</v>
      </c>
      <c r="X37" s="15"/>
      <c r="Y37" s="19"/>
      <c r="Z37" s="19"/>
      <c r="AA37" s="19"/>
      <c r="AB37" s="18"/>
      <c r="AC37" s="61"/>
      <c r="AD37" s="66"/>
    </row>
    <row r="38" spans="1:30">
      <c r="A38" s="15">
        <v>191174</v>
      </c>
      <c r="B38" s="15">
        <v>84</v>
      </c>
      <c r="C38" s="15">
        <v>2</v>
      </c>
      <c r="D38" s="15">
        <v>83</v>
      </c>
      <c r="E38" s="15">
        <v>1</v>
      </c>
      <c r="F38" s="15">
        <v>81</v>
      </c>
      <c r="G38" s="15">
        <v>1</v>
      </c>
      <c r="H38" s="15">
        <v>87</v>
      </c>
      <c r="I38" s="15">
        <v>3</v>
      </c>
      <c r="J38" s="15">
        <v>83</v>
      </c>
      <c r="K38" s="15">
        <v>2</v>
      </c>
      <c r="L38" s="15"/>
      <c r="M38" s="15"/>
      <c r="N38" s="15"/>
      <c r="O38" s="15"/>
      <c r="P38" s="15"/>
      <c r="Q38" s="15"/>
      <c r="R38" s="16">
        <f t="shared" si="0"/>
        <v>84.3333333333333</v>
      </c>
      <c r="S38" s="15">
        <f t="shared" si="1"/>
        <v>9</v>
      </c>
      <c r="T38" s="15"/>
      <c r="U38" s="16">
        <v>82.47</v>
      </c>
      <c r="V38" s="15">
        <v>1</v>
      </c>
      <c r="W38" s="16">
        <f t="shared" si="2"/>
        <v>83.215333333333305</v>
      </c>
      <c r="X38" s="15"/>
      <c r="Y38" s="17"/>
      <c r="Z38" s="17"/>
      <c r="AA38" s="17"/>
      <c r="AB38" s="18"/>
      <c r="AC38" s="61"/>
      <c r="AD38" s="64"/>
    </row>
    <row r="39" spans="1:30" s="47" customFormat="1" ht="14.25">
      <c r="A39" s="15">
        <v>191175</v>
      </c>
      <c r="B39" s="15">
        <v>85</v>
      </c>
      <c r="C39" s="15">
        <v>2</v>
      </c>
      <c r="D39" s="15">
        <v>89</v>
      </c>
      <c r="E39" s="15">
        <v>2</v>
      </c>
      <c r="F39" s="15">
        <v>81</v>
      </c>
      <c r="G39" s="15">
        <v>1</v>
      </c>
      <c r="H39" s="15">
        <v>88</v>
      </c>
      <c r="I39" s="15">
        <v>3</v>
      </c>
      <c r="J39" s="15">
        <v>91</v>
      </c>
      <c r="K39" s="15">
        <v>3</v>
      </c>
      <c r="L39" s="15">
        <v>85</v>
      </c>
      <c r="M39" s="15">
        <v>1</v>
      </c>
      <c r="N39" s="15"/>
      <c r="O39" s="15"/>
      <c r="P39" s="15"/>
      <c r="Q39" s="15"/>
      <c r="R39" s="16">
        <f t="shared" si="0"/>
        <v>87.5833333333333</v>
      </c>
      <c r="S39" s="15">
        <f t="shared" si="1"/>
        <v>12</v>
      </c>
      <c r="T39" s="15"/>
      <c r="U39" s="16">
        <v>87.94</v>
      </c>
      <c r="V39" s="15">
        <v>1</v>
      </c>
      <c r="W39" s="16">
        <f t="shared" si="2"/>
        <v>87.797333333333299</v>
      </c>
      <c r="X39" s="15"/>
      <c r="Y39" s="17"/>
      <c r="Z39" s="17"/>
      <c r="AA39" s="17"/>
      <c r="AB39" s="18"/>
      <c r="AC39" s="67"/>
      <c r="AD39" s="68"/>
    </row>
    <row r="40" spans="1:30">
      <c r="A40" s="15">
        <v>191184</v>
      </c>
      <c r="B40" s="15">
        <v>88</v>
      </c>
      <c r="C40" s="15">
        <v>2</v>
      </c>
      <c r="D40" s="15">
        <v>82</v>
      </c>
      <c r="E40" s="15">
        <v>1</v>
      </c>
      <c r="F40" s="15">
        <v>76</v>
      </c>
      <c r="G40" s="15">
        <v>3</v>
      </c>
      <c r="H40" s="15">
        <v>73</v>
      </c>
      <c r="I40" s="15">
        <v>3</v>
      </c>
      <c r="J40" s="15">
        <v>79</v>
      </c>
      <c r="K40" s="15">
        <v>1</v>
      </c>
      <c r="L40" s="15">
        <v>75</v>
      </c>
      <c r="M40" s="15">
        <v>3</v>
      </c>
      <c r="N40" s="15">
        <v>78</v>
      </c>
      <c r="O40" s="15">
        <v>2</v>
      </c>
      <c r="P40" s="15"/>
      <c r="Q40" s="15"/>
      <c r="R40" s="16">
        <f t="shared" si="0"/>
        <v>77.6666666666667</v>
      </c>
      <c r="S40" s="15">
        <f t="shared" si="1"/>
        <v>15</v>
      </c>
      <c r="T40" s="15"/>
      <c r="U40" s="16">
        <v>78.25</v>
      </c>
      <c r="V40" s="15">
        <v>1</v>
      </c>
      <c r="W40" s="16">
        <f t="shared" si="2"/>
        <v>78.016666666666694</v>
      </c>
      <c r="X40" s="15"/>
      <c r="Y40" s="27"/>
      <c r="Z40" s="27"/>
      <c r="AA40" s="19"/>
      <c r="AB40" s="18"/>
      <c r="AC40" s="61"/>
      <c r="AD40" s="64"/>
    </row>
    <row r="41" spans="1:30">
      <c r="A41" s="15">
        <v>191185</v>
      </c>
      <c r="B41" s="15">
        <v>84</v>
      </c>
      <c r="C41" s="15">
        <v>2</v>
      </c>
      <c r="D41" s="15">
        <v>82</v>
      </c>
      <c r="E41" s="15">
        <v>2</v>
      </c>
      <c r="F41" s="15">
        <v>80</v>
      </c>
      <c r="G41" s="15">
        <v>3</v>
      </c>
      <c r="H41" s="15">
        <v>81</v>
      </c>
      <c r="I41" s="15">
        <v>1</v>
      </c>
      <c r="J41" s="15">
        <v>83</v>
      </c>
      <c r="K41" s="15">
        <v>2</v>
      </c>
      <c r="L41" s="15">
        <v>77</v>
      </c>
      <c r="M41" s="15">
        <v>2</v>
      </c>
      <c r="N41" s="15">
        <v>83</v>
      </c>
      <c r="O41" s="15">
        <v>1</v>
      </c>
      <c r="P41" s="15"/>
      <c r="Q41" s="15"/>
      <c r="R41" s="16">
        <f t="shared" si="0"/>
        <v>81.230769230769198</v>
      </c>
      <c r="S41" s="15">
        <f t="shared" si="1"/>
        <v>13</v>
      </c>
      <c r="T41" s="15"/>
      <c r="U41" s="16">
        <v>82.58</v>
      </c>
      <c r="V41" s="15">
        <v>1</v>
      </c>
      <c r="W41" s="16">
        <f t="shared" si="2"/>
        <v>82.040307692307707</v>
      </c>
      <c r="X41" s="15"/>
      <c r="Y41" s="27"/>
      <c r="Z41" s="27"/>
      <c r="AA41" s="19"/>
      <c r="AB41" s="18"/>
      <c r="AC41" s="61"/>
      <c r="AD41" s="64"/>
    </row>
    <row r="42" spans="1:30" ht="14.25">
      <c r="A42" s="15">
        <v>191186</v>
      </c>
      <c r="B42" s="15">
        <v>88</v>
      </c>
      <c r="C42" s="15">
        <v>2</v>
      </c>
      <c r="D42" s="15">
        <v>88</v>
      </c>
      <c r="E42" s="15">
        <v>3</v>
      </c>
      <c r="F42" s="15">
        <v>84</v>
      </c>
      <c r="G42" s="15">
        <v>1</v>
      </c>
      <c r="H42" s="15">
        <v>82</v>
      </c>
      <c r="I42" s="15">
        <v>1</v>
      </c>
      <c r="J42" s="15">
        <v>79</v>
      </c>
      <c r="K42" s="15">
        <v>2</v>
      </c>
      <c r="L42" s="15"/>
      <c r="M42" s="15"/>
      <c r="N42" s="15"/>
      <c r="O42" s="15"/>
      <c r="P42" s="15"/>
      <c r="Q42" s="15"/>
      <c r="R42" s="16">
        <f t="shared" si="0"/>
        <v>84.8888888888889</v>
      </c>
      <c r="S42" s="15">
        <f t="shared" si="1"/>
        <v>9</v>
      </c>
      <c r="T42" s="15"/>
      <c r="U42" s="16">
        <v>80.53</v>
      </c>
      <c r="V42" s="15">
        <v>1</v>
      </c>
      <c r="W42" s="16">
        <f t="shared" si="2"/>
        <v>82.273555555555603</v>
      </c>
      <c r="X42" s="59"/>
      <c r="Y42" s="59"/>
      <c r="Z42" s="23"/>
      <c r="AA42" s="18"/>
      <c r="AB42" s="18"/>
      <c r="AC42" s="67"/>
      <c r="AD42" s="68"/>
    </row>
    <row r="43" spans="1:30" ht="14.25">
      <c r="A43" s="15">
        <v>191188</v>
      </c>
      <c r="B43" s="15">
        <v>86</v>
      </c>
      <c r="C43" s="15">
        <v>2</v>
      </c>
      <c r="D43" s="15">
        <v>83</v>
      </c>
      <c r="E43" s="15">
        <v>1</v>
      </c>
      <c r="F43" s="15">
        <v>76</v>
      </c>
      <c r="G43" s="15">
        <v>3</v>
      </c>
      <c r="H43" s="15">
        <v>79</v>
      </c>
      <c r="I43" s="15">
        <v>1</v>
      </c>
      <c r="J43" s="15">
        <v>67</v>
      </c>
      <c r="K43" s="15">
        <v>3</v>
      </c>
      <c r="L43" s="15"/>
      <c r="M43" s="15"/>
      <c r="N43" s="15"/>
      <c r="O43" s="15"/>
      <c r="P43" s="15"/>
      <c r="Q43" s="15"/>
      <c r="R43" s="16">
        <f t="shared" si="0"/>
        <v>76.3</v>
      </c>
      <c r="S43" s="15">
        <f t="shared" si="1"/>
        <v>10</v>
      </c>
      <c r="T43" s="15"/>
      <c r="U43" s="16">
        <v>80.69</v>
      </c>
      <c r="V43" s="15">
        <v>1</v>
      </c>
      <c r="W43" s="16">
        <f t="shared" si="2"/>
        <v>78.933999999999997</v>
      </c>
      <c r="X43" s="15"/>
      <c r="Y43" s="27"/>
      <c r="Z43" s="27"/>
      <c r="AA43" s="19"/>
      <c r="AB43" s="18"/>
      <c r="AC43" s="61"/>
      <c r="AD43" s="66"/>
    </row>
    <row r="44" spans="1:30" ht="14.25">
      <c r="A44" s="15">
        <v>191189</v>
      </c>
      <c r="B44" s="15">
        <v>84</v>
      </c>
      <c r="C44" s="15">
        <v>2</v>
      </c>
      <c r="D44" s="15">
        <v>85</v>
      </c>
      <c r="E44" s="15">
        <v>2</v>
      </c>
      <c r="F44" s="15">
        <v>84</v>
      </c>
      <c r="G44" s="15">
        <v>1</v>
      </c>
      <c r="H44" s="15">
        <v>81</v>
      </c>
      <c r="I44" s="15">
        <v>3</v>
      </c>
      <c r="J44" s="15">
        <v>79</v>
      </c>
      <c r="K44" s="15">
        <v>1</v>
      </c>
      <c r="L44" s="15">
        <v>74</v>
      </c>
      <c r="M44" s="15">
        <v>3</v>
      </c>
      <c r="N44" s="15">
        <v>80</v>
      </c>
      <c r="O44" s="15">
        <v>2</v>
      </c>
      <c r="P44" s="15"/>
      <c r="Q44" s="15"/>
      <c r="R44" s="16">
        <f t="shared" si="0"/>
        <v>80.428571428571402</v>
      </c>
      <c r="S44" s="15">
        <f t="shared" si="1"/>
        <v>14</v>
      </c>
      <c r="T44" s="15"/>
      <c r="U44" s="16">
        <v>82.06</v>
      </c>
      <c r="V44" s="15">
        <v>1</v>
      </c>
      <c r="W44" s="16">
        <f t="shared" si="2"/>
        <v>81.407428571428596</v>
      </c>
      <c r="X44" s="15"/>
      <c r="Y44" s="17"/>
      <c r="Z44" s="17"/>
      <c r="AA44" s="17"/>
      <c r="AB44" s="18"/>
      <c r="AC44" s="61"/>
      <c r="AD44" s="66"/>
    </row>
    <row r="45" spans="1:30">
      <c r="A45" s="15">
        <v>191191</v>
      </c>
      <c r="B45" s="15">
        <v>68</v>
      </c>
      <c r="C45" s="15">
        <v>2</v>
      </c>
      <c r="D45" s="15">
        <v>83</v>
      </c>
      <c r="E45" s="15">
        <v>1</v>
      </c>
      <c r="F45" s="15">
        <v>83</v>
      </c>
      <c r="G45" s="15">
        <v>1</v>
      </c>
      <c r="H45" s="15">
        <v>83</v>
      </c>
      <c r="I45" s="15">
        <v>2</v>
      </c>
      <c r="J45" s="15">
        <v>92</v>
      </c>
      <c r="K45" s="15">
        <v>2</v>
      </c>
      <c r="L45" s="15"/>
      <c r="M45" s="15"/>
      <c r="N45" s="15"/>
      <c r="O45" s="15"/>
      <c r="P45" s="15"/>
      <c r="Q45" s="15"/>
      <c r="R45" s="16">
        <f t="shared" si="0"/>
        <v>81.5</v>
      </c>
      <c r="S45" s="15">
        <f t="shared" si="1"/>
        <v>8</v>
      </c>
      <c r="T45" s="15"/>
      <c r="U45" s="16">
        <v>83</v>
      </c>
      <c r="V45" s="15">
        <v>1</v>
      </c>
      <c r="W45" s="16">
        <f t="shared" si="2"/>
        <v>82.4</v>
      </c>
      <c r="X45" s="15"/>
      <c r="Y45" s="27"/>
      <c r="Z45" s="27"/>
      <c r="AA45" s="19"/>
      <c r="AB45" s="18"/>
    </row>
    <row r="46" spans="1:30" ht="14.25">
      <c r="A46" s="15">
        <v>191193</v>
      </c>
      <c r="B46" s="15">
        <v>85</v>
      </c>
      <c r="C46" s="15">
        <v>2</v>
      </c>
      <c r="D46" s="15">
        <v>73</v>
      </c>
      <c r="E46" s="15">
        <v>2</v>
      </c>
      <c r="F46" s="15">
        <v>83</v>
      </c>
      <c r="G46" s="15">
        <v>1</v>
      </c>
      <c r="H46" s="15">
        <v>86</v>
      </c>
      <c r="I46" s="15">
        <v>3</v>
      </c>
      <c r="J46" s="15">
        <v>86</v>
      </c>
      <c r="K46" s="15">
        <v>3</v>
      </c>
      <c r="L46" s="15">
        <v>80</v>
      </c>
      <c r="M46" s="15">
        <v>3</v>
      </c>
      <c r="N46" s="15">
        <v>83</v>
      </c>
      <c r="O46" s="15">
        <v>1</v>
      </c>
      <c r="P46" s="15">
        <v>84</v>
      </c>
      <c r="Q46" s="15">
        <v>3</v>
      </c>
      <c r="R46" s="16">
        <f t="shared" si="0"/>
        <v>82.7777777777778</v>
      </c>
      <c r="S46" s="15">
        <f t="shared" si="1"/>
        <v>18</v>
      </c>
      <c r="T46" s="15"/>
      <c r="U46" s="16">
        <v>83</v>
      </c>
      <c r="V46" s="15">
        <v>1</v>
      </c>
      <c r="W46" s="16">
        <f t="shared" si="2"/>
        <v>82.911111111111097</v>
      </c>
      <c r="X46" s="59"/>
      <c r="Y46" s="59"/>
      <c r="Z46" s="23"/>
      <c r="AA46" s="18"/>
      <c r="AB46" s="18"/>
    </row>
    <row r="47" spans="1:30" ht="14.25">
      <c r="A47" s="15">
        <v>191194</v>
      </c>
      <c r="B47" s="15">
        <v>83</v>
      </c>
      <c r="C47" s="15">
        <v>2</v>
      </c>
      <c r="D47" s="15">
        <v>84</v>
      </c>
      <c r="E47" s="15">
        <v>2</v>
      </c>
      <c r="F47" s="15">
        <v>82</v>
      </c>
      <c r="G47" s="15">
        <v>1</v>
      </c>
      <c r="H47" s="15">
        <v>82</v>
      </c>
      <c r="I47" s="15">
        <v>1</v>
      </c>
      <c r="J47" s="15">
        <v>84</v>
      </c>
      <c r="K47" s="15">
        <v>3</v>
      </c>
      <c r="L47" s="15">
        <v>82</v>
      </c>
      <c r="M47" s="15">
        <v>2</v>
      </c>
      <c r="N47" s="15"/>
      <c r="O47" s="15"/>
      <c r="P47" s="15"/>
      <c r="Q47" s="15"/>
      <c r="R47" s="16">
        <f t="shared" si="0"/>
        <v>83.090909090909093</v>
      </c>
      <c r="S47" s="15">
        <f t="shared" si="1"/>
        <v>11</v>
      </c>
      <c r="T47" s="15"/>
      <c r="U47" s="16">
        <v>80.25</v>
      </c>
      <c r="V47" s="15">
        <v>1</v>
      </c>
      <c r="W47" s="16">
        <f t="shared" si="2"/>
        <v>81.386363636363598</v>
      </c>
      <c r="X47" s="15"/>
      <c r="Y47" s="17"/>
      <c r="Z47" s="17"/>
      <c r="AA47" s="17"/>
      <c r="AB47" s="18"/>
      <c r="AC47" s="61"/>
      <c r="AD47" s="66"/>
    </row>
    <row r="48" spans="1:30">
      <c r="A48" s="15">
        <v>191196</v>
      </c>
      <c r="B48" s="15">
        <v>63</v>
      </c>
      <c r="C48" s="15">
        <v>2</v>
      </c>
      <c r="D48" s="15">
        <v>82</v>
      </c>
      <c r="E48" s="15">
        <v>1</v>
      </c>
      <c r="F48" s="15">
        <v>76</v>
      </c>
      <c r="G48" s="15">
        <v>3</v>
      </c>
      <c r="H48" s="15">
        <v>82</v>
      </c>
      <c r="I48" s="15">
        <v>2</v>
      </c>
      <c r="J48" s="15">
        <v>82</v>
      </c>
      <c r="K48" s="15">
        <v>1</v>
      </c>
      <c r="L48" s="15">
        <v>79</v>
      </c>
      <c r="M48" s="15">
        <v>2</v>
      </c>
      <c r="N48" s="15"/>
      <c r="O48" s="15"/>
      <c r="P48" s="15"/>
      <c r="Q48" s="15"/>
      <c r="R48" s="16">
        <f t="shared" si="0"/>
        <v>76.363636363636402</v>
      </c>
      <c r="S48" s="15">
        <f t="shared" si="1"/>
        <v>11</v>
      </c>
      <c r="T48" s="15"/>
      <c r="U48" s="16">
        <v>81.31</v>
      </c>
      <c r="V48" s="15">
        <v>1</v>
      </c>
      <c r="W48" s="16">
        <f t="shared" si="2"/>
        <v>79.331454545454505</v>
      </c>
      <c r="X48" s="15"/>
      <c r="Y48" s="17"/>
      <c r="Z48" s="17"/>
      <c r="AA48" s="17"/>
      <c r="AB48" s="18"/>
      <c r="AC48" s="61"/>
      <c r="AD48" s="64"/>
    </row>
    <row r="49" spans="1:30" ht="14.25">
      <c r="A49" s="15">
        <v>191001</v>
      </c>
      <c r="B49" s="15" t="s">
        <v>29</v>
      </c>
      <c r="C49" s="15" t="s">
        <v>30</v>
      </c>
      <c r="D49" s="15" t="s">
        <v>31</v>
      </c>
      <c r="E49" s="15" t="s">
        <v>30</v>
      </c>
      <c r="F49" s="15" t="s">
        <v>32</v>
      </c>
      <c r="G49" s="15" t="s">
        <v>30</v>
      </c>
      <c r="H49" s="15" t="s">
        <v>33</v>
      </c>
      <c r="I49" s="15" t="s">
        <v>34</v>
      </c>
      <c r="J49" s="15" t="s">
        <v>35</v>
      </c>
      <c r="K49" s="15" t="s">
        <v>30</v>
      </c>
      <c r="L49" s="15" t="s">
        <v>36</v>
      </c>
      <c r="M49" s="15" t="s">
        <v>37</v>
      </c>
      <c r="N49" s="15" t="s">
        <v>38</v>
      </c>
      <c r="O49" s="15" t="s">
        <v>34</v>
      </c>
      <c r="P49" s="15"/>
      <c r="Q49" s="15"/>
      <c r="R49" s="16">
        <v>78.846153846153797</v>
      </c>
      <c r="S49" s="15">
        <v>13</v>
      </c>
      <c r="T49" s="15"/>
      <c r="U49" s="16">
        <v>81.63</v>
      </c>
      <c r="V49" s="15">
        <v>2</v>
      </c>
      <c r="W49" s="16">
        <v>80.516461538461499</v>
      </c>
      <c r="X49" s="15"/>
      <c r="Y49" s="17"/>
      <c r="Z49" s="17"/>
      <c r="AA49" s="17"/>
      <c r="AB49" s="18"/>
      <c r="AC49" s="61"/>
      <c r="AD49" s="66"/>
    </row>
    <row r="50" spans="1:30">
      <c r="A50" s="15">
        <v>191002</v>
      </c>
      <c r="B50" s="15" t="s">
        <v>39</v>
      </c>
      <c r="C50" s="15">
        <v>2</v>
      </c>
      <c r="D50" s="15" t="s">
        <v>38</v>
      </c>
      <c r="E50" s="15" t="s">
        <v>34</v>
      </c>
      <c r="F50" s="15" t="s">
        <v>38</v>
      </c>
      <c r="G50" s="15" t="s">
        <v>30</v>
      </c>
      <c r="H50" s="15" t="s">
        <v>32</v>
      </c>
      <c r="I50" s="15" t="s">
        <v>30</v>
      </c>
      <c r="J50" s="15" t="s">
        <v>31</v>
      </c>
      <c r="K50" s="15" t="s">
        <v>34</v>
      </c>
      <c r="L50" s="15" t="s">
        <v>40</v>
      </c>
      <c r="M50" s="15">
        <v>2</v>
      </c>
      <c r="N50" s="15"/>
      <c r="O50" s="15"/>
      <c r="P50" s="15"/>
      <c r="Q50" s="15"/>
      <c r="R50" s="16">
        <v>78.3</v>
      </c>
      <c r="S50" s="15">
        <v>10</v>
      </c>
      <c r="T50" s="15"/>
      <c r="U50" s="16">
        <v>83.74</v>
      </c>
      <c r="V50" s="15">
        <v>2</v>
      </c>
      <c r="W50" s="16">
        <v>81.563999999999993</v>
      </c>
      <c r="X50" s="15"/>
      <c r="Y50" s="27"/>
      <c r="Z50" s="27"/>
      <c r="AA50" s="19"/>
      <c r="AB50" s="18"/>
      <c r="AC50" s="61"/>
      <c r="AD50" s="64"/>
    </row>
    <row r="51" spans="1:30" ht="14.25">
      <c r="A51" s="15">
        <v>191005</v>
      </c>
      <c r="B51" s="15" t="s">
        <v>41</v>
      </c>
      <c r="C51" s="15">
        <v>1</v>
      </c>
      <c r="D51" s="15" t="s">
        <v>42</v>
      </c>
      <c r="E51" s="15">
        <v>2</v>
      </c>
      <c r="F51" s="15" t="s">
        <v>31</v>
      </c>
      <c r="G51" s="15" t="s">
        <v>34</v>
      </c>
      <c r="H51" s="15" t="s">
        <v>39</v>
      </c>
      <c r="I51" s="15" t="s">
        <v>34</v>
      </c>
      <c r="J51" s="15" t="s">
        <v>43</v>
      </c>
      <c r="K51" s="15">
        <v>2</v>
      </c>
      <c r="L51" s="15"/>
      <c r="M51" s="15"/>
      <c r="N51" s="15"/>
      <c r="O51" s="15"/>
      <c r="P51" s="15"/>
      <c r="Q51" s="15"/>
      <c r="R51" s="16">
        <v>90</v>
      </c>
      <c r="S51" s="15">
        <v>7</v>
      </c>
      <c r="T51" s="15"/>
      <c r="U51" s="16">
        <v>91.58</v>
      </c>
      <c r="V51" s="15">
        <v>2</v>
      </c>
      <c r="W51" s="16">
        <v>90.947999999999993</v>
      </c>
      <c r="X51" s="60"/>
      <c r="Y51" s="60"/>
      <c r="Z51" s="23"/>
      <c r="AA51" s="18"/>
      <c r="AB51" s="18"/>
      <c r="AC51" s="61"/>
      <c r="AD51" s="66"/>
    </row>
    <row r="52" spans="1:30" ht="14.25">
      <c r="A52" s="15">
        <v>191007</v>
      </c>
      <c r="B52" s="15" t="s">
        <v>42</v>
      </c>
      <c r="C52" s="15">
        <v>2</v>
      </c>
      <c r="D52" s="15" t="s">
        <v>44</v>
      </c>
      <c r="E52" s="15">
        <v>1</v>
      </c>
      <c r="F52" s="15" t="s">
        <v>39</v>
      </c>
      <c r="G52" s="15">
        <v>2</v>
      </c>
      <c r="H52" s="15" t="s">
        <v>45</v>
      </c>
      <c r="I52" s="15" t="s">
        <v>34</v>
      </c>
      <c r="J52" s="15" t="s">
        <v>46</v>
      </c>
      <c r="K52" s="15">
        <v>2</v>
      </c>
      <c r="L52" s="15"/>
      <c r="M52" s="15"/>
      <c r="N52" s="15"/>
      <c r="O52" s="15"/>
      <c r="P52" s="15"/>
      <c r="Q52" s="15"/>
      <c r="R52" s="16">
        <v>87</v>
      </c>
      <c r="S52" s="15">
        <v>8</v>
      </c>
      <c r="T52" s="15"/>
      <c r="U52" s="16">
        <v>85.78</v>
      </c>
      <c r="V52" s="15">
        <v>2</v>
      </c>
      <c r="W52" s="16">
        <v>86.268000000000001</v>
      </c>
      <c r="X52" s="60"/>
      <c r="Y52" s="60"/>
      <c r="Z52" s="5"/>
      <c r="AA52" s="9"/>
      <c r="AB52" s="18"/>
      <c r="AC52" s="69"/>
      <c r="AD52" s="64"/>
    </row>
    <row r="53" spans="1:30" ht="14.25">
      <c r="A53" s="15">
        <v>191008</v>
      </c>
      <c r="B53" s="15" t="s">
        <v>46</v>
      </c>
      <c r="C53" s="15">
        <v>1</v>
      </c>
      <c r="D53" s="15" t="s">
        <v>47</v>
      </c>
      <c r="E53" s="15">
        <v>2</v>
      </c>
      <c r="F53" s="15" t="s">
        <v>38</v>
      </c>
      <c r="G53" s="15" t="s">
        <v>34</v>
      </c>
      <c r="H53" s="15" t="s">
        <v>38</v>
      </c>
      <c r="I53" s="15" t="s">
        <v>34</v>
      </c>
      <c r="J53" s="15" t="s">
        <v>36</v>
      </c>
      <c r="K53" s="15" t="s">
        <v>34</v>
      </c>
      <c r="L53" s="15" t="s">
        <v>48</v>
      </c>
      <c r="M53" s="15">
        <v>2</v>
      </c>
      <c r="N53" s="15"/>
      <c r="O53" s="15"/>
      <c r="P53" s="15"/>
      <c r="Q53" s="15"/>
      <c r="R53" s="16">
        <v>85.375</v>
      </c>
      <c r="S53" s="15">
        <v>8</v>
      </c>
      <c r="T53" s="15"/>
      <c r="U53" s="16">
        <v>83.32</v>
      </c>
      <c r="V53" s="15">
        <v>2</v>
      </c>
      <c r="W53" s="16">
        <v>84.141999999999996</v>
      </c>
      <c r="X53" s="15"/>
      <c r="Y53" s="27"/>
      <c r="Z53" s="27"/>
      <c r="AA53" s="19"/>
      <c r="AB53" s="18"/>
      <c r="AC53" s="61"/>
      <c r="AD53" s="66"/>
    </row>
    <row r="54" spans="1:30" ht="14.25">
      <c r="A54" s="15">
        <v>191009</v>
      </c>
      <c r="B54" s="15" t="s">
        <v>42</v>
      </c>
      <c r="C54" s="15">
        <v>2</v>
      </c>
      <c r="D54" s="15" t="s">
        <v>38</v>
      </c>
      <c r="E54" s="15" t="s">
        <v>34</v>
      </c>
      <c r="F54" s="15" t="s">
        <v>35</v>
      </c>
      <c r="G54" s="15" t="s">
        <v>30</v>
      </c>
      <c r="H54" s="15" t="s">
        <v>49</v>
      </c>
      <c r="I54" s="15" t="s">
        <v>34</v>
      </c>
      <c r="J54" s="15" t="s">
        <v>45</v>
      </c>
      <c r="K54" s="15">
        <v>2</v>
      </c>
      <c r="L54" s="15"/>
      <c r="M54" s="15"/>
      <c r="N54" s="15"/>
      <c r="O54" s="15"/>
      <c r="P54" s="15"/>
      <c r="Q54" s="15"/>
      <c r="R54" s="16">
        <v>84.375</v>
      </c>
      <c r="S54" s="15">
        <v>8</v>
      </c>
      <c r="T54" s="15"/>
      <c r="U54" s="16">
        <v>84.37</v>
      </c>
      <c r="V54" s="15">
        <v>2</v>
      </c>
      <c r="W54" s="16">
        <v>84.372</v>
      </c>
      <c r="X54" s="60"/>
      <c r="Y54" s="60"/>
      <c r="Z54" s="23"/>
      <c r="AA54" s="18"/>
      <c r="AB54" s="18"/>
      <c r="AC54" s="61"/>
      <c r="AD54" s="66"/>
    </row>
    <row r="55" spans="1:30" ht="14.25">
      <c r="A55" s="15">
        <v>191010</v>
      </c>
      <c r="B55" s="15" t="s">
        <v>49</v>
      </c>
      <c r="C55" s="15">
        <v>2</v>
      </c>
      <c r="D55" s="15" t="s">
        <v>33</v>
      </c>
      <c r="E55" s="15">
        <v>1</v>
      </c>
      <c r="F55" s="15" t="s">
        <v>50</v>
      </c>
      <c r="G55" s="15" t="s">
        <v>34</v>
      </c>
      <c r="H55" s="15" t="s">
        <v>38</v>
      </c>
      <c r="I55" s="15">
        <v>1</v>
      </c>
      <c r="J55" s="15" t="s">
        <v>39</v>
      </c>
      <c r="K55" s="15" t="s">
        <v>30</v>
      </c>
      <c r="L55" s="15" t="s">
        <v>39</v>
      </c>
      <c r="M55" s="15" t="s">
        <v>30</v>
      </c>
      <c r="N55" s="15" t="s">
        <v>38</v>
      </c>
      <c r="O55" s="15" t="s">
        <v>34</v>
      </c>
      <c r="P55" s="15" t="s">
        <v>48</v>
      </c>
      <c r="Q55" s="15">
        <v>2</v>
      </c>
      <c r="R55" s="16">
        <v>83.8333333333333</v>
      </c>
      <c r="S55" s="15">
        <v>12</v>
      </c>
      <c r="T55" s="15"/>
      <c r="U55" s="16">
        <v>81.319999999999993</v>
      </c>
      <c r="V55" s="15">
        <v>2</v>
      </c>
      <c r="W55" s="16">
        <v>82.325333333333305</v>
      </c>
      <c r="X55" s="60"/>
      <c r="Y55" s="60"/>
      <c r="Z55" s="23"/>
      <c r="AA55" s="18"/>
      <c r="AB55" s="18"/>
      <c r="AC55" s="61"/>
      <c r="AD55" s="66"/>
    </row>
    <row r="56" spans="1:30">
      <c r="A56" s="15">
        <v>191012</v>
      </c>
      <c r="B56" s="15" t="s">
        <v>42</v>
      </c>
      <c r="C56" s="15">
        <v>2</v>
      </c>
      <c r="D56" s="15" t="s">
        <v>47</v>
      </c>
      <c r="E56" s="15" t="s">
        <v>30</v>
      </c>
      <c r="F56" s="15" t="s">
        <v>33</v>
      </c>
      <c r="G56" s="15">
        <v>1</v>
      </c>
      <c r="H56" s="15" t="s">
        <v>31</v>
      </c>
      <c r="I56" s="15">
        <v>1</v>
      </c>
      <c r="J56" s="15" t="s">
        <v>38</v>
      </c>
      <c r="K56" s="15">
        <v>2</v>
      </c>
      <c r="L56" s="15" t="s">
        <v>31</v>
      </c>
      <c r="M56" s="15" t="s">
        <v>34</v>
      </c>
      <c r="N56" s="15"/>
      <c r="O56" s="15"/>
      <c r="P56" s="15"/>
      <c r="Q56" s="15"/>
      <c r="R56" s="16">
        <v>84.7777777777778</v>
      </c>
      <c r="S56" s="15">
        <v>9</v>
      </c>
      <c r="T56" s="15"/>
      <c r="U56" s="16">
        <v>86.44</v>
      </c>
      <c r="V56" s="15">
        <v>2</v>
      </c>
      <c r="W56" s="16">
        <v>85.775111111111102</v>
      </c>
      <c r="X56" s="15"/>
      <c r="Y56" s="27"/>
      <c r="Z56" s="27"/>
      <c r="AA56" s="19"/>
      <c r="AB56" s="18"/>
      <c r="AC56" s="61"/>
      <c r="AD56" s="64"/>
    </row>
    <row r="57" spans="1:30">
      <c r="A57" s="15">
        <v>191015</v>
      </c>
      <c r="B57" s="15" t="s">
        <v>45</v>
      </c>
      <c r="C57" s="15">
        <v>2</v>
      </c>
      <c r="D57" s="15" t="s">
        <v>38</v>
      </c>
      <c r="E57" s="15">
        <v>1</v>
      </c>
      <c r="F57" s="15" t="s">
        <v>44</v>
      </c>
      <c r="G57" s="15" t="s">
        <v>34</v>
      </c>
      <c r="H57" s="15" t="s">
        <v>33</v>
      </c>
      <c r="I57" s="15" t="s">
        <v>34</v>
      </c>
      <c r="J57" s="15" t="s">
        <v>51</v>
      </c>
      <c r="K57" s="15">
        <v>2</v>
      </c>
      <c r="L57" s="15"/>
      <c r="M57" s="15"/>
      <c r="N57" s="15"/>
      <c r="O57" s="15"/>
      <c r="P57" s="15"/>
      <c r="Q57" s="15"/>
      <c r="R57" s="16">
        <v>80.428571428571402</v>
      </c>
      <c r="S57" s="15">
        <v>7</v>
      </c>
      <c r="T57" s="15"/>
      <c r="U57" s="16">
        <v>76.790000000000006</v>
      </c>
      <c r="V57" s="15">
        <v>2</v>
      </c>
      <c r="W57" s="16">
        <v>78.245428571428604</v>
      </c>
      <c r="X57" s="15"/>
      <c r="Y57" s="17"/>
      <c r="Z57" s="17"/>
      <c r="AA57" s="17"/>
      <c r="AB57" s="18"/>
      <c r="AC57" s="61"/>
      <c r="AD57" s="64"/>
    </row>
    <row r="58" spans="1:30" ht="14.25">
      <c r="A58" s="15">
        <v>191029</v>
      </c>
      <c r="B58" s="15" t="s">
        <v>47</v>
      </c>
      <c r="C58" s="15">
        <v>2</v>
      </c>
      <c r="D58" s="15" t="s">
        <v>33</v>
      </c>
      <c r="E58" s="15" t="s">
        <v>30</v>
      </c>
      <c r="F58" s="15" t="s">
        <v>52</v>
      </c>
      <c r="G58" s="15" t="s">
        <v>34</v>
      </c>
      <c r="H58" s="15" t="s">
        <v>44</v>
      </c>
      <c r="I58" s="15" t="s">
        <v>34</v>
      </c>
      <c r="J58" s="15" t="s">
        <v>53</v>
      </c>
      <c r="K58" s="15">
        <v>2</v>
      </c>
      <c r="L58" s="15"/>
      <c r="M58" s="15"/>
      <c r="N58" s="15"/>
      <c r="O58" s="15"/>
      <c r="P58" s="15"/>
      <c r="Q58" s="15"/>
      <c r="R58" s="16">
        <v>76</v>
      </c>
      <c r="S58" s="15">
        <v>8</v>
      </c>
      <c r="T58" s="15"/>
      <c r="U58" s="16">
        <v>75.28</v>
      </c>
      <c r="V58" s="15">
        <v>2</v>
      </c>
      <c r="W58" s="16">
        <v>75.567999999999998</v>
      </c>
      <c r="X58" s="60"/>
      <c r="Y58" s="60"/>
      <c r="Z58" s="23"/>
      <c r="AA58" s="18"/>
      <c r="AB58" s="18"/>
      <c r="AC58" s="61"/>
      <c r="AD58" s="64"/>
    </row>
    <row r="59" spans="1:30" ht="14.25">
      <c r="A59" s="15">
        <v>191031</v>
      </c>
      <c r="B59" s="15" t="s">
        <v>39</v>
      </c>
      <c r="C59" s="15">
        <v>2</v>
      </c>
      <c r="D59" s="15" t="s">
        <v>32</v>
      </c>
      <c r="E59" s="15" t="s">
        <v>34</v>
      </c>
      <c r="F59" s="15" t="s">
        <v>33</v>
      </c>
      <c r="G59" s="15">
        <v>3</v>
      </c>
      <c r="H59" s="15" t="s">
        <v>44</v>
      </c>
      <c r="I59" s="15" t="s">
        <v>30</v>
      </c>
      <c r="J59" s="15" t="s">
        <v>49</v>
      </c>
      <c r="K59" s="15" t="s">
        <v>34</v>
      </c>
      <c r="L59" s="15" t="s">
        <v>53</v>
      </c>
      <c r="M59" s="15">
        <v>2</v>
      </c>
      <c r="N59" s="15"/>
      <c r="O59" s="15"/>
      <c r="P59" s="15"/>
      <c r="Q59" s="15"/>
      <c r="R59" s="16">
        <v>79.363636363636402</v>
      </c>
      <c r="S59" s="15">
        <v>11</v>
      </c>
      <c r="T59" s="15"/>
      <c r="U59" s="16">
        <v>78.89</v>
      </c>
      <c r="V59" s="15">
        <v>2</v>
      </c>
      <c r="W59" s="16">
        <v>79.079454545454496</v>
      </c>
      <c r="X59" s="15"/>
      <c r="Y59" s="17"/>
      <c r="Z59" s="17"/>
      <c r="AA59" s="17"/>
      <c r="AB59" s="18"/>
      <c r="AC59" s="70"/>
      <c r="AD59" s="71"/>
    </row>
    <row r="60" spans="1:30" ht="14.25">
      <c r="A60" s="15">
        <v>191034</v>
      </c>
      <c r="B60" s="15" t="s">
        <v>49</v>
      </c>
      <c r="C60" s="15">
        <v>2</v>
      </c>
      <c r="D60" s="15" t="s">
        <v>32</v>
      </c>
      <c r="E60" s="15" t="s">
        <v>34</v>
      </c>
      <c r="F60" s="15" t="s">
        <v>35</v>
      </c>
      <c r="G60" s="15" t="s">
        <v>34</v>
      </c>
      <c r="H60" s="15" t="s">
        <v>54</v>
      </c>
      <c r="I60" s="15">
        <v>2</v>
      </c>
      <c r="J60" s="15" t="s">
        <v>36</v>
      </c>
      <c r="K60" s="15" t="s">
        <v>30</v>
      </c>
      <c r="L60" s="15" t="s">
        <v>31</v>
      </c>
      <c r="M60" s="15" t="s">
        <v>34</v>
      </c>
      <c r="N60" s="15" t="s">
        <v>33</v>
      </c>
      <c r="O60" s="15">
        <v>2</v>
      </c>
      <c r="P60" s="15"/>
      <c r="Q60" s="15"/>
      <c r="R60" s="16">
        <v>78.363636363636402</v>
      </c>
      <c r="S60" s="15">
        <v>11</v>
      </c>
      <c r="T60" s="15"/>
      <c r="U60" s="16">
        <v>78</v>
      </c>
      <c r="V60" s="15">
        <v>2</v>
      </c>
      <c r="W60" s="16">
        <v>78.145454545454498</v>
      </c>
      <c r="X60" s="60"/>
      <c r="Y60" s="60"/>
      <c r="Z60" s="23"/>
      <c r="AA60" s="18"/>
      <c r="AB60" s="18"/>
      <c r="AC60" s="70"/>
      <c r="AD60" s="71"/>
    </row>
    <row r="61" spans="1:30" ht="14.25">
      <c r="A61" s="15">
        <v>191040</v>
      </c>
      <c r="B61" s="15" t="s">
        <v>31</v>
      </c>
      <c r="C61" s="15">
        <v>2</v>
      </c>
      <c r="D61" s="15" t="s">
        <v>50</v>
      </c>
      <c r="E61" s="15" t="s">
        <v>30</v>
      </c>
      <c r="F61" s="15" t="s">
        <v>50</v>
      </c>
      <c r="G61" s="15" t="s">
        <v>34</v>
      </c>
      <c r="H61" s="15" t="s">
        <v>33</v>
      </c>
      <c r="I61" s="15" t="s">
        <v>34</v>
      </c>
      <c r="J61" s="15" t="s">
        <v>29</v>
      </c>
      <c r="K61" s="15">
        <v>2</v>
      </c>
      <c r="L61" s="15"/>
      <c r="M61" s="15"/>
      <c r="N61" s="15"/>
      <c r="O61" s="15"/>
      <c r="P61" s="15"/>
      <c r="Q61" s="15"/>
      <c r="R61" s="16">
        <v>79</v>
      </c>
      <c r="S61" s="15">
        <v>8</v>
      </c>
      <c r="T61" s="15"/>
      <c r="U61" s="16">
        <v>85.67</v>
      </c>
      <c r="V61" s="15">
        <v>2</v>
      </c>
      <c r="W61" s="16">
        <v>83.001999999999995</v>
      </c>
      <c r="X61" s="60"/>
      <c r="Y61" s="60"/>
      <c r="Z61" s="23"/>
      <c r="AA61" s="18"/>
      <c r="AB61" s="18"/>
      <c r="AC61" s="70"/>
      <c r="AD61" s="71"/>
    </row>
    <row r="62" spans="1:30" ht="14.25">
      <c r="A62" s="15">
        <v>191042</v>
      </c>
      <c r="B62" s="15" t="s">
        <v>55</v>
      </c>
      <c r="C62" s="15">
        <v>2</v>
      </c>
      <c r="D62" s="15" t="s">
        <v>56</v>
      </c>
      <c r="E62" s="15" t="s">
        <v>30</v>
      </c>
      <c r="F62" s="15" t="s">
        <v>49</v>
      </c>
      <c r="G62" s="15" t="s">
        <v>34</v>
      </c>
      <c r="H62" s="15" t="s">
        <v>35</v>
      </c>
      <c r="I62" s="15" t="s">
        <v>30</v>
      </c>
      <c r="J62" s="15" t="s">
        <v>50</v>
      </c>
      <c r="K62" s="15" t="s">
        <v>34</v>
      </c>
      <c r="L62" s="15"/>
      <c r="M62" s="15"/>
      <c r="N62" s="15"/>
      <c r="O62" s="15"/>
      <c r="P62" s="15"/>
      <c r="Q62" s="15"/>
      <c r="R62" s="16">
        <v>75.375</v>
      </c>
      <c r="S62" s="15">
        <v>8</v>
      </c>
      <c r="T62" s="15"/>
      <c r="U62" s="16">
        <v>79</v>
      </c>
      <c r="V62" s="15">
        <v>2</v>
      </c>
      <c r="W62" s="16">
        <v>77.55</v>
      </c>
      <c r="X62" s="15"/>
      <c r="Y62" s="17"/>
      <c r="Z62" s="17"/>
      <c r="AA62" s="17"/>
      <c r="AB62" s="18"/>
      <c r="AC62" s="70"/>
      <c r="AD62" s="71"/>
    </row>
    <row r="63" spans="1:30" ht="14.25">
      <c r="A63" s="15">
        <v>191049</v>
      </c>
      <c r="B63" s="15" t="s">
        <v>33</v>
      </c>
      <c r="C63" s="15">
        <v>2</v>
      </c>
      <c r="D63" s="15" t="s">
        <v>56</v>
      </c>
      <c r="E63" s="15">
        <v>2</v>
      </c>
      <c r="F63" s="15" t="s">
        <v>50</v>
      </c>
      <c r="G63" s="15" t="s">
        <v>30</v>
      </c>
      <c r="H63" s="15" t="s">
        <v>32</v>
      </c>
      <c r="I63" s="15" t="s">
        <v>34</v>
      </c>
      <c r="J63" s="15" t="s">
        <v>44</v>
      </c>
      <c r="K63" s="15" t="s">
        <v>34</v>
      </c>
      <c r="L63" s="15"/>
      <c r="M63" s="15"/>
      <c r="N63" s="15"/>
      <c r="O63" s="15"/>
      <c r="P63" s="15"/>
      <c r="Q63" s="15"/>
      <c r="R63" s="16">
        <v>77.625</v>
      </c>
      <c r="S63" s="15">
        <v>8</v>
      </c>
      <c r="T63" s="15"/>
      <c r="U63" s="16">
        <v>81.63</v>
      </c>
      <c r="V63" s="15">
        <v>2</v>
      </c>
      <c r="W63" s="16">
        <v>80.028000000000006</v>
      </c>
      <c r="X63" s="60"/>
      <c r="Y63" s="60"/>
      <c r="Z63" s="26"/>
      <c r="AA63" s="18"/>
      <c r="AB63" s="18"/>
      <c r="AC63" s="70"/>
      <c r="AD63" s="71"/>
    </row>
    <row r="64" spans="1:30" ht="14.25">
      <c r="A64" s="15">
        <v>191050</v>
      </c>
      <c r="B64" s="15" t="s">
        <v>47</v>
      </c>
      <c r="C64" s="15">
        <v>2</v>
      </c>
      <c r="D64" s="15" t="s">
        <v>49</v>
      </c>
      <c r="E64" s="15" t="s">
        <v>34</v>
      </c>
      <c r="F64" s="15" t="s">
        <v>55</v>
      </c>
      <c r="G64" s="15" t="s">
        <v>30</v>
      </c>
      <c r="H64" s="15" t="s">
        <v>51</v>
      </c>
      <c r="I64" s="15" t="s">
        <v>34</v>
      </c>
      <c r="J64" s="15" t="s">
        <v>35</v>
      </c>
      <c r="K64" s="15">
        <v>2</v>
      </c>
      <c r="L64" s="15"/>
      <c r="M64" s="15"/>
      <c r="N64" s="15"/>
      <c r="O64" s="15"/>
      <c r="P64" s="15"/>
      <c r="Q64" s="15"/>
      <c r="R64" s="16">
        <v>77.875</v>
      </c>
      <c r="S64" s="15">
        <v>8</v>
      </c>
      <c r="T64" s="15"/>
      <c r="U64" s="16">
        <v>77.83</v>
      </c>
      <c r="V64" s="15">
        <v>2</v>
      </c>
      <c r="W64" s="16">
        <v>77.847999999999999</v>
      </c>
      <c r="X64" s="60"/>
      <c r="Y64" s="60"/>
      <c r="Z64" s="23"/>
      <c r="AA64" s="18"/>
      <c r="AB64" s="18"/>
      <c r="AC64" s="70"/>
      <c r="AD64" s="71"/>
    </row>
    <row r="65" spans="1:30" ht="14.25">
      <c r="A65" s="15">
        <v>191054</v>
      </c>
      <c r="B65" s="15" t="s">
        <v>46</v>
      </c>
      <c r="C65" s="15">
        <v>2</v>
      </c>
      <c r="D65" s="15" t="s">
        <v>31</v>
      </c>
      <c r="E65" s="15" t="s">
        <v>34</v>
      </c>
      <c r="F65" s="15" t="s">
        <v>38</v>
      </c>
      <c r="G65" s="15" t="s">
        <v>30</v>
      </c>
      <c r="H65" s="15" t="s">
        <v>49</v>
      </c>
      <c r="I65" s="15" t="s">
        <v>30</v>
      </c>
      <c r="J65" s="15" t="s">
        <v>35</v>
      </c>
      <c r="K65" s="15" t="s">
        <v>34</v>
      </c>
      <c r="L65" s="15" t="s">
        <v>44</v>
      </c>
      <c r="M65" s="15">
        <v>2</v>
      </c>
      <c r="N65" s="15"/>
      <c r="O65" s="15"/>
      <c r="P65" s="15"/>
      <c r="Q65" s="15"/>
      <c r="R65" s="16">
        <v>83.6</v>
      </c>
      <c r="S65" s="15">
        <v>10</v>
      </c>
      <c r="T65" s="15"/>
      <c r="U65" s="16">
        <v>77.94</v>
      </c>
      <c r="V65" s="15">
        <v>2</v>
      </c>
      <c r="W65" s="16">
        <v>80.203999999999994</v>
      </c>
      <c r="X65" s="15"/>
      <c r="Y65" s="17"/>
      <c r="Z65" s="17"/>
      <c r="AA65" s="17"/>
      <c r="AB65" s="18"/>
      <c r="AC65" s="70"/>
      <c r="AD65" s="71"/>
    </row>
    <row r="66" spans="1:30" ht="14.25">
      <c r="A66" s="15">
        <v>191059</v>
      </c>
      <c r="B66" s="15" t="s">
        <v>36</v>
      </c>
      <c r="C66" s="15">
        <v>2</v>
      </c>
      <c r="D66" s="15" t="s">
        <v>31</v>
      </c>
      <c r="E66" s="15" t="s">
        <v>34</v>
      </c>
      <c r="F66" s="15" t="s">
        <v>57</v>
      </c>
      <c r="G66" s="15" t="s">
        <v>30</v>
      </c>
      <c r="H66" s="15" t="s">
        <v>35</v>
      </c>
      <c r="I66" s="15" t="s">
        <v>34</v>
      </c>
      <c r="J66" s="15" t="s">
        <v>38</v>
      </c>
      <c r="K66" s="15">
        <v>2</v>
      </c>
      <c r="L66" s="15"/>
      <c r="M66" s="15"/>
      <c r="N66" s="15"/>
      <c r="O66" s="15"/>
      <c r="P66" s="15"/>
      <c r="Q66" s="15"/>
      <c r="R66" s="16">
        <v>82.75</v>
      </c>
      <c r="S66" s="15">
        <v>8</v>
      </c>
      <c r="T66" s="15"/>
      <c r="U66" s="16">
        <v>84.26</v>
      </c>
      <c r="V66" s="15">
        <v>2</v>
      </c>
      <c r="W66" s="16">
        <v>83.656000000000006</v>
      </c>
      <c r="X66" s="15"/>
      <c r="Y66" s="17"/>
      <c r="Z66" s="17"/>
      <c r="AA66" s="17"/>
      <c r="AB66" s="18"/>
      <c r="AC66" s="70"/>
      <c r="AD66" s="71"/>
    </row>
    <row r="67" spans="1:30" ht="14.25">
      <c r="A67" s="15">
        <v>191060</v>
      </c>
      <c r="B67" s="15" t="s">
        <v>31</v>
      </c>
      <c r="C67" s="15">
        <v>2</v>
      </c>
      <c r="D67" s="15" t="s">
        <v>35</v>
      </c>
      <c r="E67" s="15" t="s">
        <v>34</v>
      </c>
      <c r="F67" s="15" t="s">
        <v>38</v>
      </c>
      <c r="G67" s="15" t="s">
        <v>34</v>
      </c>
      <c r="H67" s="15" t="s">
        <v>49</v>
      </c>
      <c r="I67" s="15">
        <v>2</v>
      </c>
      <c r="J67" s="15" t="s">
        <v>39</v>
      </c>
      <c r="K67" s="15" t="s">
        <v>34</v>
      </c>
      <c r="L67" s="15" t="s">
        <v>32</v>
      </c>
      <c r="M67" s="15">
        <v>2</v>
      </c>
      <c r="N67" s="15"/>
      <c r="O67" s="15"/>
      <c r="P67" s="15"/>
      <c r="Q67" s="15"/>
      <c r="R67" s="16">
        <v>81.7777777777778</v>
      </c>
      <c r="S67" s="15">
        <v>9</v>
      </c>
      <c r="T67" s="15"/>
      <c r="U67" s="16">
        <v>82.74</v>
      </c>
      <c r="V67" s="15">
        <v>2</v>
      </c>
      <c r="W67" s="16">
        <v>82.3551111111111</v>
      </c>
      <c r="X67" s="60"/>
      <c r="Y67" s="60"/>
      <c r="Z67" s="5"/>
      <c r="AA67" s="9"/>
      <c r="AB67" s="18"/>
      <c r="AC67" s="70"/>
      <c r="AD67" s="71"/>
    </row>
    <row r="68" spans="1:30" ht="14.25">
      <c r="A68" s="15">
        <v>191062</v>
      </c>
      <c r="B68" s="15" t="s">
        <v>33</v>
      </c>
      <c r="C68" s="15">
        <v>2</v>
      </c>
      <c r="D68" s="15" t="s">
        <v>29</v>
      </c>
      <c r="E68" s="15" t="s">
        <v>34</v>
      </c>
      <c r="F68" s="15" t="s">
        <v>39</v>
      </c>
      <c r="G68" s="15" t="s">
        <v>30</v>
      </c>
      <c r="H68" s="15" t="s">
        <v>44</v>
      </c>
      <c r="I68" s="15" t="s">
        <v>34</v>
      </c>
      <c r="J68" s="15" t="s">
        <v>33</v>
      </c>
      <c r="K68" s="15">
        <v>2</v>
      </c>
      <c r="L68" s="15"/>
      <c r="M68" s="15"/>
      <c r="N68" s="15"/>
      <c r="O68" s="15"/>
      <c r="P68" s="15"/>
      <c r="Q68" s="15"/>
      <c r="R68" s="16">
        <v>81.125</v>
      </c>
      <c r="S68" s="15">
        <v>8</v>
      </c>
      <c r="T68" s="15"/>
      <c r="U68" s="16">
        <v>78.290000000000006</v>
      </c>
      <c r="V68" s="15">
        <v>2</v>
      </c>
      <c r="W68" s="16">
        <v>79.424000000000007</v>
      </c>
      <c r="X68" s="60"/>
      <c r="Y68" s="60"/>
      <c r="Z68" s="21"/>
      <c r="AA68" s="18"/>
      <c r="AB68" s="18"/>
      <c r="AC68" s="70"/>
      <c r="AD68" s="71"/>
    </row>
    <row r="69" spans="1:30" ht="14.25">
      <c r="A69" s="15">
        <v>191064</v>
      </c>
      <c r="B69" s="15" t="s">
        <v>58</v>
      </c>
      <c r="C69" s="15">
        <v>2</v>
      </c>
      <c r="D69" s="15" t="s">
        <v>50</v>
      </c>
      <c r="E69" s="15">
        <v>1</v>
      </c>
      <c r="F69" s="15" t="s">
        <v>33</v>
      </c>
      <c r="G69" s="15" t="s">
        <v>34</v>
      </c>
      <c r="H69" s="15" t="s">
        <v>39</v>
      </c>
      <c r="I69" s="15" t="s">
        <v>34</v>
      </c>
      <c r="J69" s="15" t="s">
        <v>59</v>
      </c>
      <c r="K69" s="15">
        <v>2</v>
      </c>
      <c r="L69" s="15"/>
      <c r="M69" s="15"/>
      <c r="N69" s="15"/>
      <c r="O69" s="15"/>
      <c r="P69" s="15"/>
      <c r="Q69" s="15"/>
      <c r="R69" s="16">
        <v>71.857142857142904</v>
      </c>
      <c r="S69" s="15">
        <v>7</v>
      </c>
      <c r="T69" s="15"/>
      <c r="U69" s="16">
        <v>82.95</v>
      </c>
      <c r="V69" s="15">
        <v>2</v>
      </c>
      <c r="W69" s="16">
        <v>78.512857142857101</v>
      </c>
      <c r="X69" s="15"/>
      <c r="Y69" s="27"/>
      <c r="Z69" s="27"/>
      <c r="AA69" s="19"/>
      <c r="AB69" s="18"/>
      <c r="AC69" s="70"/>
      <c r="AD69" s="71"/>
    </row>
    <row r="70" spans="1:30" ht="14.25">
      <c r="A70" s="15">
        <v>191065</v>
      </c>
      <c r="B70" s="15" t="s">
        <v>39</v>
      </c>
      <c r="C70" s="15">
        <v>2</v>
      </c>
      <c r="D70" s="15" t="s">
        <v>36</v>
      </c>
      <c r="E70" s="15" t="s">
        <v>30</v>
      </c>
      <c r="F70" s="15" t="s">
        <v>36</v>
      </c>
      <c r="G70" s="15" t="s">
        <v>34</v>
      </c>
      <c r="H70" s="15" t="s">
        <v>38</v>
      </c>
      <c r="I70" s="15" t="s">
        <v>34</v>
      </c>
      <c r="J70" s="15" t="s">
        <v>33</v>
      </c>
      <c r="K70" s="15" t="s">
        <v>34</v>
      </c>
      <c r="L70" s="15" t="s">
        <v>50</v>
      </c>
      <c r="M70" s="15">
        <v>2</v>
      </c>
      <c r="N70" s="15"/>
      <c r="O70" s="15"/>
      <c r="P70" s="15"/>
      <c r="Q70" s="15"/>
      <c r="R70" s="16">
        <v>79.2222222222222</v>
      </c>
      <c r="S70" s="15">
        <v>9</v>
      </c>
      <c r="T70" s="15"/>
      <c r="U70" s="16">
        <v>80.5</v>
      </c>
      <c r="V70" s="15">
        <v>2</v>
      </c>
      <c r="W70" s="16">
        <f>R70*0.4+U70*0.6</f>
        <v>79.98888888888888</v>
      </c>
      <c r="X70" s="60"/>
      <c r="Y70" s="60"/>
      <c r="Z70" s="23"/>
      <c r="AA70" s="18"/>
      <c r="AB70" s="18"/>
      <c r="AC70" s="70"/>
      <c r="AD70" s="71"/>
    </row>
    <row r="71" spans="1:30" ht="14.25">
      <c r="A71" s="15">
        <v>191068</v>
      </c>
      <c r="B71" s="15" t="s">
        <v>42</v>
      </c>
      <c r="C71" s="15">
        <v>2</v>
      </c>
      <c r="D71" s="15" t="s">
        <v>50</v>
      </c>
      <c r="E71" s="15" t="s">
        <v>34</v>
      </c>
      <c r="F71" s="15" t="s">
        <v>49</v>
      </c>
      <c r="G71" s="15" t="s">
        <v>34</v>
      </c>
      <c r="H71" s="15" t="s">
        <v>60</v>
      </c>
      <c r="I71" s="15">
        <v>2</v>
      </c>
      <c r="J71" s="15" t="s">
        <v>31</v>
      </c>
      <c r="K71" s="15" t="s">
        <v>34</v>
      </c>
      <c r="L71" s="15" t="s">
        <v>44</v>
      </c>
      <c r="M71" s="15">
        <v>2</v>
      </c>
      <c r="N71" s="15"/>
      <c r="O71" s="15"/>
      <c r="P71" s="15"/>
      <c r="Q71" s="15"/>
      <c r="R71" s="16">
        <v>79.4444444444444</v>
      </c>
      <c r="S71" s="15">
        <v>9</v>
      </c>
      <c r="T71" s="15"/>
      <c r="U71" s="16">
        <v>79.37</v>
      </c>
      <c r="V71" s="15">
        <v>2</v>
      </c>
      <c r="W71" s="16">
        <v>79.3997777777778</v>
      </c>
      <c r="X71" s="15"/>
      <c r="Y71" s="19"/>
      <c r="Z71" s="19"/>
      <c r="AA71" s="19"/>
      <c r="AB71" s="18"/>
      <c r="AC71" s="70"/>
      <c r="AD71" s="71"/>
    </row>
    <row r="72" spans="1:30" ht="14.25">
      <c r="A72" s="15">
        <v>191071</v>
      </c>
      <c r="B72" s="15" t="s">
        <v>45</v>
      </c>
      <c r="C72" s="15">
        <v>2</v>
      </c>
      <c r="D72" s="15" t="s">
        <v>36</v>
      </c>
      <c r="E72" s="15" t="s">
        <v>30</v>
      </c>
      <c r="F72" s="15" t="s">
        <v>50</v>
      </c>
      <c r="G72" s="15" t="s">
        <v>34</v>
      </c>
      <c r="H72" s="15" t="s">
        <v>38</v>
      </c>
      <c r="I72" s="15" t="s">
        <v>34</v>
      </c>
      <c r="J72" s="15" t="s">
        <v>32</v>
      </c>
      <c r="K72" s="15" t="s">
        <v>34</v>
      </c>
      <c r="L72" s="15" t="s">
        <v>36</v>
      </c>
      <c r="M72" s="15" t="s">
        <v>30</v>
      </c>
      <c r="N72" s="15" t="s">
        <v>38</v>
      </c>
      <c r="O72" s="15" t="s">
        <v>34</v>
      </c>
      <c r="P72" s="15"/>
      <c r="Q72" s="15"/>
      <c r="R72" s="16">
        <v>79.5</v>
      </c>
      <c r="S72" s="15">
        <v>10</v>
      </c>
      <c r="T72" s="15"/>
      <c r="U72" s="16">
        <v>80.209999999999994</v>
      </c>
      <c r="V72" s="15">
        <v>2</v>
      </c>
      <c r="W72" s="16">
        <v>79.926000000000002</v>
      </c>
      <c r="X72" s="60"/>
      <c r="Y72" s="60"/>
      <c r="Z72" s="74"/>
      <c r="AA72" s="9"/>
      <c r="AB72" s="18"/>
      <c r="AC72" s="70"/>
      <c r="AD72" s="71"/>
    </row>
    <row r="73" spans="1:30" ht="14.25">
      <c r="A73" s="15">
        <v>191073</v>
      </c>
      <c r="B73" s="15" t="s">
        <v>59</v>
      </c>
      <c r="C73" s="15" t="s">
        <v>30</v>
      </c>
      <c r="D73" s="15" t="s">
        <v>29</v>
      </c>
      <c r="E73" s="15" t="s">
        <v>30</v>
      </c>
      <c r="F73" s="15" t="s">
        <v>35</v>
      </c>
      <c r="G73" s="15" t="s">
        <v>34</v>
      </c>
      <c r="H73" s="15" t="s">
        <v>44</v>
      </c>
      <c r="I73" s="15" t="s">
        <v>34</v>
      </c>
      <c r="J73" s="15" t="s">
        <v>29</v>
      </c>
      <c r="K73" s="15" t="s">
        <v>37</v>
      </c>
      <c r="L73" s="15" t="s">
        <v>35</v>
      </c>
      <c r="M73" s="15" t="s">
        <v>34</v>
      </c>
      <c r="N73" s="15"/>
      <c r="O73" s="15"/>
      <c r="P73" s="15"/>
      <c r="Q73" s="15"/>
      <c r="R73" s="16">
        <v>75.900000000000006</v>
      </c>
      <c r="S73" s="15">
        <v>10</v>
      </c>
      <c r="T73" s="15"/>
      <c r="U73" s="16">
        <v>76.13</v>
      </c>
      <c r="V73" s="15">
        <v>2</v>
      </c>
      <c r="W73" s="16">
        <v>76.037999999999997</v>
      </c>
      <c r="X73" s="15"/>
      <c r="Y73" s="17"/>
      <c r="Z73" s="17"/>
      <c r="AA73" s="17"/>
      <c r="AB73" s="18"/>
      <c r="AC73" s="70"/>
      <c r="AD73" s="71"/>
    </row>
    <row r="74" spans="1:30" ht="14.25">
      <c r="A74" s="15">
        <v>191113</v>
      </c>
      <c r="B74" s="15" t="s">
        <v>45</v>
      </c>
      <c r="C74" s="15" t="s">
        <v>30</v>
      </c>
      <c r="D74" s="15" t="s">
        <v>42</v>
      </c>
      <c r="E74" s="15" t="s">
        <v>30</v>
      </c>
      <c r="F74" s="15" t="s">
        <v>49</v>
      </c>
      <c r="G74" s="15" t="s">
        <v>34</v>
      </c>
      <c r="H74" s="15" t="s">
        <v>32</v>
      </c>
      <c r="I74" s="15" t="s">
        <v>30</v>
      </c>
      <c r="J74" s="15" t="s">
        <v>31</v>
      </c>
      <c r="K74" s="15" t="s">
        <v>34</v>
      </c>
      <c r="L74" s="15" t="s">
        <v>50</v>
      </c>
      <c r="M74" s="15" t="s">
        <v>37</v>
      </c>
      <c r="N74" s="15"/>
      <c r="O74" s="15"/>
      <c r="P74" s="15"/>
      <c r="Q74" s="15"/>
      <c r="R74" s="16">
        <v>82.090909090909093</v>
      </c>
      <c r="S74" s="15">
        <v>11</v>
      </c>
      <c r="T74" s="15"/>
      <c r="U74" s="16">
        <v>79</v>
      </c>
      <c r="V74" s="15">
        <v>2</v>
      </c>
      <c r="W74" s="16">
        <v>80.236363636363606</v>
      </c>
      <c r="X74" s="15"/>
      <c r="Y74" s="27"/>
      <c r="Z74" s="27"/>
      <c r="AA74" s="19"/>
      <c r="AB74" s="18"/>
      <c r="AC74" s="70"/>
      <c r="AD74" s="71"/>
    </row>
    <row r="75" spans="1:30" ht="14.25">
      <c r="A75" s="15">
        <v>191116</v>
      </c>
      <c r="B75" s="15" t="s">
        <v>47</v>
      </c>
      <c r="C75" s="15" t="s">
        <v>30</v>
      </c>
      <c r="D75" s="15" t="s">
        <v>31</v>
      </c>
      <c r="E75" s="15" t="s">
        <v>34</v>
      </c>
      <c r="F75" s="15" t="s">
        <v>31</v>
      </c>
      <c r="G75" s="15" t="s">
        <v>30</v>
      </c>
      <c r="H75" s="15" t="s">
        <v>39</v>
      </c>
      <c r="I75" s="15" t="s">
        <v>34</v>
      </c>
      <c r="J75" s="15" t="s">
        <v>38</v>
      </c>
      <c r="K75" s="15" t="s">
        <v>37</v>
      </c>
      <c r="L75" s="15" t="s">
        <v>32</v>
      </c>
      <c r="M75" s="15" t="s">
        <v>30</v>
      </c>
      <c r="N75" s="15"/>
      <c r="O75" s="15"/>
      <c r="P75" s="15"/>
      <c r="Q75" s="15"/>
      <c r="R75" s="16">
        <v>83.090909090909093</v>
      </c>
      <c r="S75" s="15">
        <v>11</v>
      </c>
      <c r="T75" s="15"/>
      <c r="U75" s="16">
        <v>82.56</v>
      </c>
      <c r="V75" s="15">
        <v>2</v>
      </c>
      <c r="W75" s="16">
        <v>82.772363636363707</v>
      </c>
      <c r="X75" s="15"/>
      <c r="Y75" s="19"/>
      <c r="Z75" s="19"/>
      <c r="AA75" s="19"/>
      <c r="AB75" s="18"/>
      <c r="AC75" s="70"/>
      <c r="AD75" s="71"/>
    </row>
    <row r="76" spans="1:30" ht="14.25">
      <c r="A76" s="15">
        <v>191118</v>
      </c>
      <c r="B76" s="15" t="s">
        <v>50</v>
      </c>
      <c r="C76" s="15" t="s">
        <v>30</v>
      </c>
      <c r="D76" s="15" t="s">
        <v>35</v>
      </c>
      <c r="E76" s="15" t="s">
        <v>34</v>
      </c>
      <c r="F76" s="15" t="s">
        <v>31</v>
      </c>
      <c r="G76" s="15" t="s">
        <v>34</v>
      </c>
      <c r="H76" s="15" t="s">
        <v>60</v>
      </c>
      <c r="I76" s="15" t="s">
        <v>30</v>
      </c>
      <c r="J76" s="15" t="s">
        <v>35</v>
      </c>
      <c r="K76" s="15" t="s">
        <v>30</v>
      </c>
      <c r="L76" s="15" t="s">
        <v>49</v>
      </c>
      <c r="M76" s="15" t="s">
        <v>34</v>
      </c>
      <c r="N76" s="15" t="s">
        <v>35</v>
      </c>
      <c r="O76" s="15" t="s">
        <v>30</v>
      </c>
      <c r="P76" s="15"/>
      <c r="Q76" s="15"/>
      <c r="R76" s="16">
        <v>78</v>
      </c>
      <c r="S76" s="15">
        <v>11</v>
      </c>
      <c r="T76" s="15"/>
      <c r="U76" s="16">
        <v>81.06</v>
      </c>
      <c r="V76" s="15">
        <v>2</v>
      </c>
      <c r="W76" s="16">
        <v>79.835999999999999</v>
      </c>
      <c r="X76" s="15"/>
      <c r="Y76" s="17"/>
      <c r="Z76" s="17"/>
      <c r="AA76" s="17"/>
      <c r="AB76" s="18"/>
      <c r="AC76" s="70"/>
      <c r="AD76" s="71"/>
    </row>
    <row r="77" spans="1:30" ht="14.25">
      <c r="A77" s="15">
        <v>191120</v>
      </c>
      <c r="B77" s="15" t="s">
        <v>42</v>
      </c>
      <c r="C77" s="15" t="s">
        <v>30</v>
      </c>
      <c r="D77" s="15" t="s">
        <v>56</v>
      </c>
      <c r="E77" s="15" t="s">
        <v>30</v>
      </c>
      <c r="F77" s="15" t="s">
        <v>38</v>
      </c>
      <c r="G77" s="15" t="s">
        <v>34</v>
      </c>
      <c r="H77" s="15" t="s">
        <v>36</v>
      </c>
      <c r="I77" s="15" t="s">
        <v>30</v>
      </c>
      <c r="J77" s="15" t="s">
        <v>31</v>
      </c>
      <c r="K77" s="15" t="s">
        <v>34</v>
      </c>
      <c r="L77" s="15" t="s">
        <v>51</v>
      </c>
      <c r="M77" s="15" t="s">
        <v>37</v>
      </c>
      <c r="N77" s="15"/>
      <c r="O77" s="15"/>
      <c r="P77" s="15"/>
      <c r="Q77" s="15"/>
      <c r="R77" s="16">
        <v>78.181818181818201</v>
      </c>
      <c r="S77" s="15">
        <v>11</v>
      </c>
      <c r="T77" s="15"/>
      <c r="U77" s="16">
        <v>80.13</v>
      </c>
      <c r="V77" s="15">
        <v>2</v>
      </c>
      <c r="W77" s="16">
        <v>79.350727272727298</v>
      </c>
      <c r="X77" s="15"/>
      <c r="Y77" s="17"/>
      <c r="Z77" s="17"/>
      <c r="AA77" s="17"/>
      <c r="AB77" s="18"/>
      <c r="AC77" s="70"/>
      <c r="AD77" s="71"/>
    </row>
    <row r="78" spans="1:30" ht="14.25">
      <c r="A78" s="15">
        <v>191121</v>
      </c>
      <c r="B78" s="15" t="s">
        <v>56</v>
      </c>
      <c r="C78" s="15" t="s">
        <v>30</v>
      </c>
      <c r="D78" s="15" t="s">
        <v>35</v>
      </c>
      <c r="E78" s="15" t="s">
        <v>34</v>
      </c>
      <c r="F78" s="15" t="s">
        <v>35</v>
      </c>
      <c r="G78" s="15" t="s">
        <v>30</v>
      </c>
      <c r="H78" s="15" t="s">
        <v>48</v>
      </c>
      <c r="I78" s="15" t="s">
        <v>30</v>
      </c>
      <c r="J78" s="15" t="s">
        <v>29</v>
      </c>
      <c r="K78" s="15" t="s">
        <v>37</v>
      </c>
      <c r="L78" s="15" t="s">
        <v>55</v>
      </c>
      <c r="M78" s="15" t="s">
        <v>37</v>
      </c>
      <c r="N78" s="15" t="s">
        <v>33</v>
      </c>
      <c r="O78" s="15" t="s">
        <v>34</v>
      </c>
      <c r="P78" s="15" t="s">
        <v>50</v>
      </c>
      <c r="Q78" s="15" t="s">
        <v>30</v>
      </c>
      <c r="R78" s="16">
        <v>77.0625</v>
      </c>
      <c r="S78" s="15">
        <v>16</v>
      </c>
      <c r="T78" s="15"/>
      <c r="U78" s="16">
        <v>77.75</v>
      </c>
      <c r="V78" s="15">
        <v>2</v>
      </c>
      <c r="W78" s="16">
        <v>77.474999999999994</v>
      </c>
      <c r="X78" s="15"/>
      <c r="Y78" s="17"/>
      <c r="Z78" s="17"/>
      <c r="AA78" s="17"/>
      <c r="AB78" s="18"/>
      <c r="AC78" s="70"/>
      <c r="AD78" s="71"/>
    </row>
    <row r="79" spans="1:30" ht="14.25">
      <c r="A79" s="15">
        <v>191123</v>
      </c>
      <c r="B79" s="15" t="s">
        <v>60</v>
      </c>
      <c r="C79" s="15" t="s">
        <v>30</v>
      </c>
      <c r="D79" s="15" t="s">
        <v>38</v>
      </c>
      <c r="E79" s="15" t="s">
        <v>30</v>
      </c>
      <c r="F79" s="15" t="s">
        <v>49</v>
      </c>
      <c r="G79" s="15" t="s">
        <v>34</v>
      </c>
      <c r="H79" s="15" t="s">
        <v>50</v>
      </c>
      <c r="I79" s="15" t="s">
        <v>30</v>
      </c>
      <c r="J79" s="15" t="s">
        <v>47</v>
      </c>
      <c r="K79" s="15" t="s">
        <v>34</v>
      </c>
      <c r="L79" s="15" t="s">
        <v>54</v>
      </c>
      <c r="M79" s="15" t="s">
        <v>37</v>
      </c>
      <c r="N79" s="15"/>
      <c r="O79" s="15"/>
      <c r="P79" s="15"/>
      <c r="Q79" s="15"/>
      <c r="R79" s="16">
        <v>76.545454545454504</v>
      </c>
      <c r="S79" s="15">
        <v>11</v>
      </c>
      <c r="T79" s="15"/>
      <c r="U79" s="16">
        <v>83.25</v>
      </c>
      <c r="V79" s="15">
        <v>2</v>
      </c>
      <c r="W79" s="16">
        <v>80.568181818181799</v>
      </c>
      <c r="X79" s="15"/>
      <c r="Y79" s="27"/>
      <c r="Z79" s="27"/>
      <c r="AA79" s="19"/>
      <c r="AB79" s="18"/>
      <c r="AC79" s="70"/>
      <c r="AD79" s="71"/>
    </row>
    <row r="80" spans="1:30" ht="14.25">
      <c r="A80" s="15">
        <v>191124</v>
      </c>
      <c r="B80" s="15" t="s">
        <v>47</v>
      </c>
      <c r="C80" s="15" t="s">
        <v>30</v>
      </c>
      <c r="D80" s="15" t="s">
        <v>47</v>
      </c>
      <c r="E80" s="15" t="s">
        <v>30</v>
      </c>
      <c r="F80" s="15" t="s">
        <v>33</v>
      </c>
      <c r="G80" s="15" t="s">
        <v>34</v>
      </c>
      <c r="H80" s="15" t="s">
        <v>49</v>
      </c>
      <c r="I80" s="15" t="s">
        <v>34</v>
      </c>
      <c r="J80" s="15" t="s">
        <v>35</v>
      </c>
      <c r="K80" s="15" t="s">
        <v>37</v>
      </c>
      <c r="L80" s="15"/>
      <c r="M80" s="15"/>
      <c r="N80" s="15"/>
      <c r="O80" s="15"/>
      <c r="P80" s="15"/>
      <c r="Q80" s="15"/>
      <c r="R80" s="16">
        <v>83</v>
      </c>
      <c r="S80" s="15">
        <v>9</v>
      </c>
      <c r="T80" s="15"/>
      <c r="U80" s="16">
        <v>78.78</v>
      </c>
      <c r="V80" s="15">
        <v>2</v>
      </c>
      <c r="W80" s="16">
        <v>80.468000000000004</v>
      </c>
      <c r="X80" s="15"/>
      <c r="Y80" s="17"/>
      <c r="Z80" s="17"/>
      <c r="AA80" s="17"/>
      <c r="AB80" s="18"/>
      <c r="AC80" s="70"/>
      <c r="AD80" s="71"/>
    </row>
    <row r="81" spans="1:30" ht="14.25">
      <c r="A81" s="15">
        <v>191129</v>
      </c>
      <c r="B81" s="15" t="s">
        <v>44</v>
      </c>
      <c r="C81" s="15" t="s">
        <v>30</v>
      </c>
      <c r="D81" s="15" t="s">
        <v>35</v>
      </c>
      <c r="E81" s="15" t="s">
        <v>30</v>
      </c>
      <c r="F81" s="15" t="s">
        <v>35</v>
      </c>
      <c r="G81" s="15" t="s">
        <v>34</v>
      </c>
      <c r="H81" s="15" t="s">
        <v>35</v>
      </c>
      <c r="I81" s="15" t="s">
        <v>30</v>
      </c>
      <c r="J81" s="15" t="s">
        <v>31</v>
      </c>
      <c r="K81" s="15" t="s">
        <v>34</v>
      </c>
      <c r="L81" s="15" t="s">
        <v>29</v>
      </c>
      <c r="M81" s="15" t="s">
        <v>37</v>
      </c>
      <c r="N81" s="15"/>
      <c r="O81" s="15"/>
      <c r="P81" s="15"/>
      <c r="Q81" s="15"/>
      <c r="R81" s="16">
        <v>79.090909090909093</v>
      </c>
      <c r="S81" s="15">
        <v>11</v>
      </c>
      <c r="T81" s="15"/>
      <c r="U81" s="16">
        <v>77.25</v>
      </c>
      <c r="V81" s="15">
        <v>2</v>
      </c>
      <c r="W81" s="16">
        <v>77.986363636363606</v>
      </c>
      <c r="X81" s="15"/>
      <c r="Y81" s="17"/>
      <c r="Z81" s="17"/>
      <c r="AA81" s="17"/>
      <c r="AB81" s="18"/>
      <c r="AC81" s="70"/>
      <c r="AD81" s="71"/>
    </row>
    <row r="82" spans="1:30" ht="14.25">
      <c r="A82" s="15">
        <v>191130</v>
      </c>
      <c r="B82" s="15" t="s">
        <v>45</v>
      </c>
      <c r="C82" s="15" t="s">
        <v>30</v>
      </c>
      <c r="D82" s="15" t="s">
        <v>33</v>
      </c>
      <c r="E82" s="15" t="s">
        <v>30</v>
      </c>
      <c r="F82" s="15" t="s">
        <v>38</v>
      </c>
      <c r="G82" s="15" t="s">
        <v>34</v>
      </c>
      <c r="H82" s="15" t="s">
        <v>49</v>
      </c>
      <c r="I82" s="15" t="s">
        <v>34</v>
      </c>
      <c r="J82" s="15" t="s">
        <v>47</v>
      </c>
      <c r="K82" s="15" t="s">
        <v>37</v>
      </c>
      <c r="L82" s="15"/>
      <c r="M82" s="15"/>
      <c r="N82" s="15"/>
      <c r="O82" s="15"/>
      <c r="P82" s="15"/>
      <c r="Q82" s="15"/>
      <c r="R82" s="16">
        <v>84.3333333333333</v>
      </c>
      <c r="S82" s="15">
        <v>9</v>
      </c>
      <c r="T82" s="15"/>
      <c r="U82" s="16">
        <v>77.38</v>
      </c>
      <c r="V82" s="15">
        <v>2</v>
      </c>
      <c r="W82" s="16">
        <v>80.161333333333303</v>
      </c>
      <c r="X82" s="15"/>
      <c r="Y82" s="17"/>
      <c r="Z82" s="17"/>
      <c r="AA82" s="17"/>
      <c r="AB82" s="18"/>
      <c r="AC82" s="70"/>
      <c r="AD82" s="71"/>
    </row>
    <row r="83" spans="1:30" ht="14.25">
      <c r="A83" s="15">
        <v>191131</v>
      </c>
      <c r="B83" s="15" t="s">
        <v>61</v>
      </c>
      <c r="C83" s="15" t="s">
        <v>30</v>
      </c>
      <c r="D83" s="15" t="s">
        <v>38</v>
      </c>
      <c r="E83" s="15" t="s">
        <v>34</v>
      </c>
      <c r="F83" s="15" t="s">
        <v>47</v>
      </c>
      <c r="G83" s="15" t="s">
        <v>37</v>
      </c>
      <c r="H83" s="15" t="s">
        <v>39</v>
      </c>
      <c r="I83" s="15" t="s">
        <v>30</v>
      </c>
      <c r="J83" s="15" t="s">
        <v>31</v>
      </c>
      <c r="K83" s="15" t="s">
        <v>34</v>
      </c>
      <c r="L83" s="15" t="s">
        <v>48</v>
      </c>
      <c r="M83" s="15" t="s">
        <v>37</v>
      </c>
      <c r="N83" s="15" t="s">
        <v>50</v>
      </c>
      <c r="O83" s="15" t="s">
        <v>30</v>
      </c>
      <c r="P83" s="15"/>
      <c r="Q83" s="15"/>
      <c r="R83" s="16">
        <v>82</v>
      </c>
      <c r="S83" s="15">
        <v>14</v>
      </c>
      <c r="T83" s="15"/>
      <c r="U83" s="16">
        <v>85</v>
      </c>
      <c r="V83" s="15">
        <v>2</v>
      </c>
      <c r="W83" s="16">
        <v>83.8</v>
      </c>
      <c r="X83" s="72"/>
      <c r="Y83" s="72"/>
      <c r="Z83" s="17"/>
      <c r="AA83" s="75"/>
      <c r="AB83" s="76"/>
      <c r="AC83" s="70"/>
      <c r="AD83" s="71"/>
    </row>
    <row r="84" spans="1:30" ht="14.25">
      <c r="A84" s="15">
        <v>191132</v>
      </c>
      <c r="B84" s="15" t="s">
        <v>45</v>
      </c>
      <c r="C84" s="15" t="s">
        <v>30</v>
      </c>
      <c r="D84" s="15" t="s">
        <v>31</v>
      </c>
      <c r="E84" s="15" t="s">
        <v>34</v>
      </c>
      <c r="F84" s="15" t="s">
        <v>29</v>
      </c>
      <c r="G84" s="15" t="s">
        <v>37</v>
      </c>
      <c r="H84" s="15" t="s">
        <v>49</v>
      </c>
      <c r="I84" s="15" t="s">
        <v>37</v>
      </c>
      <c r="J84" s="15" t="s">
        <v>48</v>
      </c>
      <c r="K84" s="15" t="s">
        <v>34</v>
      </c>
      <c r="L84" s="15" t="s">
        <v>47</v>
      </c>
      <c r="M84" s="15" t="s">
        <v>37</v>
      </c>
      <c r="N84" s="15" t="s">
        <v>50</v>
      </c>
      <c r="O84" s="15" t="s">
        <v>30</v>
      </c>
      <c r="P84" s="15"/>
      <c r="Q84" s="15"/>
      <c r="R84" s="16">
        <v>82.2</v>
      </c>
      <c r="S84" s="15">
        <v>15</v>
      </c>
      <c r="T84" s="15"/>
      <c r="U84" s="16">
        <v>84.13</v>
      </c>
      <c r="V84" s="15">
        <v>2</v>
      </c>
      <c r="W84" s="16">
        <v>83.358000000000004</v>
      </c>
      <c r="X84" s="60"/>
      <c r="Y84" s="60"/>
      <c r="Z84" s="24"/>
      <c r="AA84" s="18"/>
      <c r="AB84" s="18"/>
      <c r="AC84" s="70"/>
      <c r="AD84" s="71"/>
    </row>
    <row r="85" spans="1:30" ht="14.25">
      <c r="A85" s="15">
        <v>191133</v>
      </c>
      <c r="B85" s="15" t="s">
        <v>39</v>
      </c>
      <c r="C85" s="15" t="s">
        <v>30</v>
      </c>
      <c r="D85" s="15" t="s">
        <v>49</v>
      </c>
      <c r="E85" s="15" t="s">
        <v>34</v>
      </c>
      <c r="F85" s="15" t="s">
        <v>56</v>
      </c>
      <c r="G85" s="15" t="s">
        <v>37</v>
      </c>
      <c r="H85" s="15" t="s">
        <v>49</v>
      </c>
      <c r="I85" s="15" t="s">
        <v>34</v>
      </c>
      <c r="J85" s="15" t="s">
        <v>32</v>
      </c>
      <c r="K85" s="15" t="s">
        <v>37</v>
      </c>
      <c r="L85" s="15" t="s">
        <v>38</v>
      </c>
      <c r="M85" s="15" t="s">
        <v>30</v>
      </c>
      <c r="N85" s="15"/>
      <c r="O85" s="15"/>
      <c r="P85" s="15"/>
      <c r="Q85" s="15"/>
      <c r="R85" s="16">
        <v>79.6666666666667</v>
      </c>
      <c r="S85" s="15">
        <v>12</v>
      </c>
      <c r="T85" s="15"/>
      <c r="U85" s="16">
        <v>78.75</v>
      </c>
      <c r="V85" s="15">
        <v>2</v>
      </c>
      <c r="W85" s="16">
        <v>79.116666666666703</v>
      </c>
      <c r="X85" s="15"/>
      <c r="Y85" s="17"/>
      <c r="Z85" s="17"/>
      <c r="AA85" s="17"/>
      <c r="AB85" s="18"/>
      <c r="AC85" s="70"/>
      <c r="AD85" s="71"/>
    </row>
    <row r="86" spans="1:30" ht="14.25">
      <c r="A86" s="15">
        <v>191138</v>
      </c>
      <c r="B86" s="15" t="s">
        <v>47</v>
      </c>
      <c r="C86" s="15" t="s">
        <v>30</v>
      </c>
      <c r="D86" s="15" t="s">
        <v>38</v>
      </c>
      <c r="E86" s="15" t="s">
        <v>30</v>
      </c>
      <c r="F86" s="15" t="s">
        <v>49</v>
      </c>
      <c r="G86" s="15" t="s">
        <v>34</v>
      </c>
      <c r="H86" s="15" t="s">
        <v>33</v>
      </c>
      <c r="I86" s="15" t="s">
        <v>37</v>
      </c>
      <c r="J86" s="15" t="s">
        <v>44</v>
      </c>
      <c r="K86" s="15" t="s">
        <v>34</v>
      </c>
      <c r="L86" s="15" t="s">
        <v>47</v>
      </c>
      <c r="M86" s="15" t="s">
        <v>37</v>
      </c>
      <c r="N86" s="15"/>
      <c r="O86" s="15"/>
      <c r="P86" s="15"/>
      <c r="Q86" s="15"/>
      <c r="R86" s="16">
        <v>83.3333333333333</v>
      </c>
      <c r="S86" s="15">
        <v>12</v>
      </c>
      <c r="T86" s="15"/>
      <c r="U86" s="16">
        <v>79.38</v>
      </c>
      <c r="V86" s="15">
        <v>2</v>
      </c>
      <c r="W86" s="16">
        <v>80.9613333333333</v>
      </c>
      <c r="X86" s="60"/>
      <c r="Y86" s="60"/>
      <c r="Z86" s="24"/>
      <c r="AA86" s="18"/>
      <c r="AB86" s="18"/>
      <c r="AC86" s="70"/>
      <c r="AD86" s="71"/>
    </row>
    <row r="87" spans="1:30" ht="15.95" customHeight="1">
      <c r="A87" s="15">
        <v>191163</v>
      </c>
      <c r="B87" s="15" t="s">
        <v>49</v>
      </c>
      <c r="C87" s="15" t="s">
        <v>30</v>
      </c>
      <c r="D87" s="15" t="s">
        <v>31</v>
      </c>
      <c r="E87" s="15" t="s">
        <v>30</v>
      </c>
      <c r="F87" s="15" t="s">
        <v>29</v>
      </c>
      <c r="G87" s="15" t="s">
        <v>34</v>
      </c>
      <c r="H87" s="15" t="s">
        <v>47</v>
      </c>
      <c r="I87" s="15" t="s">
        <v>37</v>
      </c>
      <c r="J87" s="15" t="s">
        <v>31</v>
      </c>
      <c r="K87" s="15" t="s">
        <v>34</v>
      </c>
      <c r="L87" s="15" t="s">
        <v>38</v>
      </c>
      <c r="M87" s="15" t="s">
        <v>37</v>
      </c>
      <c r="N87" s="15"/>
      <c r="O87" s="15"/>
      <c r="P87" s="15"/>
      <c r="Q87" s="15"/>
      <c r="R87" s="16">
        <v>83.25</v>
      </c>
      <c r="S87" s="15">
        <v>12</v>
      </c>
      <c r="T87" s="15"/>
      <c r="U87" s="16">
        <v>81.94</v>
      </c>
      <c r="V87" s="15">
        <v>2</v>
      </c>
      <c r="W87" s="16">
        <v>82.463999999999999</v>
      </c>
      <c r="X87" s="60"/>
      <c r="Y87" s="60"/>
      <c r="Z87" s="74"/>
      <c r="AA87" s="9"/>
      <c r="AB87" s="18"/>
      <c r="AC87" s="70"/>
      <c r="AD87" s="71"/>
    </row>
    <row r="88" spans="1:30" ht="14.25">
      <c r="A88" s="15">
        <v>191165</v>
      </c>
      <c r="B88" s="15">
        <v>81</v>
      </c>
      <c r="C88" s="15">
        <v>2</v>
      </c>
      <c r="D88" s="15">
        <v>74</v>
      </c>
      <c r="E88" s="15">
        <v>2</v>
      </c>
      <c r="F88" s="15">
        <v>81</v>
      </c>
      <c r="G88" s="15">
        <v>1</v>
      </c>
      <c r="H88" s="15">
        <v>78</v>
      </c>
      <c r="I88" s="15">
        <v>1</v>
      </c>
      <c r="J88" s="15">
        <v>66</v>
      </c>
      <c r="K88" s="15">
        <v>3</v>
      </c>
      <c r="L88" s="15"/>
      <c r="M88" s="15"/>
      <c r="N88" s="15"/>
      <c r="O88" s="15"/>
      <c r="P88" s="15"/>
      <c r="Q88" s="15"/>
      <c r="R88" s="16">
        <v>74.1111111111111</v>
      </c>
      <c r="S88" s="15">
        <v>9</v>
      </c>
      <c r="T88" s="15"/>
      <c r="U88" s="16">
        <v>76.63</v>
      </c>
      <c r="V88" s="15">
        <v>2</v>
      </c>
      <c r="W88" s="16">
        <v>75.622444444444398</v>
      </c>
      <c r="X88" s="15"/>
      <c r="Y88" s="17"/>
      <c r="Z88" s="17"/>
      <c r="AA88" s="17"/>
      <c r="AB88" s="18"/>
      <c r="AC88" s="70"/>
      <c r="AD88" s="71"/>
    </row>
    <row r="89" spans="1:30" ht="14.25">
      <c r="A89" s="15">
        <v>191166</v>
      </c>
      <c r="B89" s="15">
        <v>85</v>
      </c>
      <c r="C89" s="15">
        <v>2</v>
      </c>
      <c r="D89" s="15">
        <v>74</v>
      </c>
      <c r="E89" s="15">
        <v>2</v>
      </c>
      <c r="F89" s="15">
        <v>80</v>
      </c>
      <c r="G89" s="15">
        <v>1</v>
      </c>
      <c r="H89" s="15">
        <v>83</v>
      </c>
      <c r="I89" s="15">
        <v>3</v>
      </c>
      <c r="J89" s="15">
        <v>85</v>
      </c>
      <c r="K89" s="15">
        <v>2</v>
      </c>
      <c r="L89" s="15">
        <v>79</v>
      </c>
      <c r="M89" s="15">
        <v>1</v>
      </c>
      <c r="N89" s="15"/>
      <c r="O89" s="15"/>
      <c r="P89" s="15"/>
      <c r="Q89" s="15"/>
      <c r="R89" s="16">
        <v>81.454545454545496</v>
      </c>
      <c r="S89" s="15">
        <v>11</v>
      </c>
      <c r="T89" s="15"/>
      <c r="U89" s="16">
        <v>80.56</v>
      </c>
      <c r="V89" s="15">
        <v>2</v>
      </c>
      <c r="W89" s="16">
        <v>80.917818181818205</v>
      </c>
      <c r="X89" s="60"/>
      <c r="Y89" s="60"/>
      <c r="Z89" s="13"/>
      <c r="AA89" s="18"/>
      <c r="AB89" s="18"/>
      <c r="AC89" s="70"/>
      <c r="AD89" s="71"/>
    </row>
    <row r="90" spans="1:30" ht="14.25">
      <c r="A90" s="15">
        <v>191168</v>
      </c>
      <c r="B90" s="15">
        <v>82</v>
      </c>
      <c r="C90" s="15">
        <v>2</v>
      </c>
      <c r="D90" s="15">
        <v>84</v>
      </c>
      <c r="E90" s="15">
        <v>2</v>
      </c>
      <c r="F90" s="15">
        <v>80</v>
      </c>
      <c r="G90" s="15">
        <v>1</v>
      </c>
      <c r="H90" s="15">
        <v>90</v>
      </c>
      <c r="I90" s="15">
        <v>2</v>
      </c>
      <c r="J90" s="15">
        <v>80</v>
      </c>
      <c r="K90" s="15">
        <v>1</v>
      </c>
      <c r="L90" s="15">
        <v>81</v>
      </c>
      <c r="M90" s="15">
        <v>3</v>
      </c>
      <c r="N90" s="15"/>
      <c r="O90" s="15"/>
      <c r="P90" s="15"/>
      <c r="Q90" s="15"/>
      <c r="R90" s="16">
        <v>83.181818181818201</v>
      </c>
      <c r="S90" s="15">
        <v>11</v>
      </c>
      <c r="T90" s="15"/>
      <c r="U90" s="16">
        <v>80.13</v>
      </c>
      <c r="V90" s="15">
        <v>2</v>
      </c>
      <c r="W90" s="16">
        <v>81.350727272727298</v>
      </c>
      <c r="X90" s="60"/>
      <c r="Y90" s="60"/>
      <c r="Z90" s="24"/>
      <c r="AA90" s="18"/>
      <c r="AB90" s="18"/>
      <c r="AC90" s="70"/>
      <c r="AD90" s="71"/>
    </row>
    <row r="91" spans="1:30" ht="14.25">
      <c r="A91" s="15">
        <v>191169</v>
      </c>
      <c r="B91" s="15">
        <v>74</v>
      </c>
      <c r="C91" s="15">
        <v>2</v>
      </c>
      <c r="D91" s="15">
        <v>85</v>
      </c>
      <c r="E91" s="15">
        <v>2</v>
      </c>
      <c r="F91" s="15">
        <v>75</v>
      </c>
      <c r="G91" s="15">
        <v>1</v>
      </c>
      <c r="H91" s="15">
        <v>75</v>
      </c>
      <c r="I91" s="15">
        <v>2</v>
      </c>
      <c r="J91" s="15">
        <v>79</v>
      </c>
      <c r="K91" s="15">
        <v>1</v>
      </c>
      <c r="L91" s="15">
        <v>87</v>
      </c>
      <c r="M91" s="15">
        <v>3</v>
      </c>
      <c r="N91" s="15"/>
      <c r="O91" s="15"/>
      <c r="P91" s="15"/>
      <c r="Q91" s="15"/>
      <c r="R91" s="16">
        <v>80.272727272727295</v>
      </c>
      <c r="S91" s="15">
        <v>11</v>
      </c>
      <c r="T91" s="15"/>
      <c r="U91" s="16">
        <v>81.31</v>
      </c>
      <c r="V91" s="15">
        <v>2</v>
      </c>
      <c r="W91" s="16">
        <v>80.895090909090897</v>
      </c>
      <c r="X91" s="15"/>
      <c r="Y91" s="17"/>
      <c r="Z91" s="17"/>
      <c r="AA91" s="17"/>
      <c r="AB91" s="18"/>
      <c r="AC91" s="70"/>
      <c r="AD91" s="71"/>
    </row>
    <row r="92" spans="1:30" ht="14.25">
      <c r="A92" s="15">
        <v>191170</v>
      </c>
      <c r="B92" s="15">
        <v>79</v>
      </c>
      <c r="C92" s="15">
        <v>2</v>
      </c>
      <c r="D92" s="15">
        <v>80</v>
      </c>
      <c r="E92" s="15">
        <v>2</v>
      </c>
      <c r="F92" s="15">
        <v>80</v>
      </c>
      <c r="G92" s="15">
        <v>2</v>
      </c>
      <c r="H92" s="15">
        <v>80</v>
      </c>
      <c r="I92" s="15">
        <v>1</v>
      </c>
      <c r="J92" s="15">
        <v>80</v>
      </c>
      <c r="K92" s="15">
        <v>2</v>
      </c>
      <c r="L92" s="15">
        <v>82</v>
      </c>
      <c r="M92" s="15">
        <v>1</v>
      </c>
      <c r="N92" s="15"/>
      <c r="O92" s="15"/>
      <c r="P92" s="15"/>
      <c r="Q92" s="15"/>
      <c r="R92" s="16">
        <v>80</v>
      </c>
      <c r="S92" s="15">
        <v>10</v>
      </c>
      <c r="T92" s="15"/>
      <c r="U92" s="16">
        <v>84.19</v>
      </c>
      <c r="V92" s="15">
        <v>2</v>
      </c>
      <c r="W92" s="16">
        <v>82.513999999999996</v>
      </c>
      <c r="X92" s="15"/>
      <c r="Y92" s="17"/>
      <c r="Z92" s="17"/>
      <c r="AA92" s="17"/>
      <c r="AB92" s="18"/>
      <c r="AC92" s="70"/>
      <c r="AD92" s="71"/>
    </row>
    <row r="93" spans="1:30" customFormat="1" ht="14.25">
      <c r="A93" s="15">
        <v>191172</v>
      </c>
      <c r="B93" s="15">
        <v>75</v>
      </c>
      <c r="C93" s="15">
        <v>2</v>
      </c>
      <c r="D93" s="15">
        <v>80</v>
      </c>
      <c r="E93" s="15">
        <v>1</v>
      </c>
      <c r="F93" s="15">
        <v>82</v>
      </c>
      <c r="G93" s="15">
        <v>3</v>
      </c>
      <c r="H93" s="15">
        <v>84</v>
      </c>
      <c r="I93" s="15">
        <v>1</v>
      </c>
      <c r="J93" s="15">
        <v>80</v>
      </c>
      <c r="K93" s="15">
        <v>3</v>
      </c>
      <c r="L93" s="15">
        <v>78</v>
      </c>
      <c r="M93" s="15">
        <v>2</v>
      </c>
      <c r="N93" s="15"/>
      <c r="O93" s="15"/>
      <c r="P93" s="15"/>
      <c r="Q93" s="15"/>
      <c r="R93" s="16">
        <v>79.6666666666667</v>
      </c>
      <c r="S93" s="15">
        <v>12</v>
      </c>
      <c r="T93" s="15"/>
      <c r="U93" s="16">
        <v>80.94</v>
      </c>
      <c r="V93" s="15">
        <v>2</v>
      </c>
      <c r="W93" s="16">
        <v>80.430666666666696</v>
      </c>
      <c r="X93" s="15"/>
      <c r="Y93" s="19"/>
      <c r="Z93" s="19"/>
      <c r="AA93" s="19"/>
      <c r="AB93" s="18"/>
    </row>
    <row r="94" spans="1:30" customFormat="1" ht="14.25">
      <c r="A94" s="15">
        <v>191179</v>
      </c>
      <c r="B94" s="15">
        <v>69</v>
      </c>
      <c r="C94" s="15">
        <v>2</v>
      </c>
      <c r="D94" s="15">
        <v>78</v>
      </c>
      <c r="E94" s="15">
        <v>2</v>
      </c>
      <c r="F94" s="15">
        <v>79</v>
      </c>
      <c r="G94" s="15">
        <v>1</v>
      </c>
      <c r="H94" s="15">
        <v>84</v>
      </c>
      <c r="I94" s="15">
        <v>1</v>
      </c>
      <c r="J94" s="15">
        <v>81</v>
      </c>
      <c r="K94" s="15">
        <v>1</v>
      </c>
      <c r="L94" s="15">
        <v>85</v>
      </c>
      <c r="M94" s="15">
        <v>2</v>
      </c>
      <c r="N94" s="15">
        <v>80</v>
      </c>
      <c r="O94" s="15">
        <v>1</v>
      </c>
      <c r="P94" s="15">
        <v>78</v>
      </c>
      <c r="Q94" s="15">
        <v>3</v>
      </c>
      <c r="R94" s="16">
        <v>78.615384615384599</v>
      </c>
      <c r="S94" s="15">
        <v>13</v>
      </c>
      <c r="T94" s="15"/>
      <c r="U94" s="16">
        <v>79.13</v>
      </c>
      <c r="V94" s="15">
        <v>2</v>
      </c>
      <c r="W94" s="16">
        <v>78.9241538461538</v>
      </c>
      <c r="X94" s="60"/>
      <c r="Y94" s="60"/>
      <c r="Z94" s="24"/>
      <c r="AA94" s="18"/>
      <c r="AB94" s="18"/>
    </row>
    <row r="95" spans="1:30" customFormat="1" ht="14.25">
      <c r="A95" s="15">
        <v>191182</v>
      </c>
      <c r="B95" s="15">
        <v>87</v>
      </c>
      <c r="C95" s="15">
        <v>2</v>
      </c>
      <c r="D95" s="15">
        <v>79</v>
      </c>
      <c r="E95" s="15">
        <v>2</v>
      </c>
      <c r="F95" s="15">
        <v>84</v>
      </c>
      <c r="G95" s="15">
        <v>1</v>
      </c>
      <c r="H95" s="15">
        <v>81</v>
      </c>
      <c r="I95" s="15">
        <v>1</v>
      </c>
      <c r="J95" s="15">
        <v>82</v>
      </c>
      <c r="K95" s="15">
        <v>1</v>
      </c>
      <c r="L95" s="15">
        <v>85</v>
      </c>
      <c r="M95" s="15">
        <v>3</v>
      </c>
      <c r="N95" s="15"/>
      <c r="O95" s="15"/>
      <c r="P95" s="15"/>
      <c r="Q95" s="15"/>
      <c r="R95" s="16">
        <v>83.4</v>
      </c>
      <c r="S95" s="15">
        <v>10</v>
      </c>
      <c r="T95" s="15"/>
      <c r="U95" s="16">
        <v>82.81</v>
      </c>
      <c r="V95" s="15">
        <v>2</v>
      </c>
      <c r="W95" s="16">
        <v>83.046000000000006</v>
      </c>
      <c r="X95" s="15"/>
      <c r="Y95" s="17"/>
      <c r="Z95" s="17"/>
      <c r="AA95" s="17"/>
      <c r="AB95" s="18"/>
    </row>
    <row r="96" spans="1:30" ht="14.25">
      <c r="A96" s="15">
        <v>191187</v>
      </c>
      <c r="B96" s="15">
        <v>81</v>
      </c>
      <c r="C96" s="15">
        <v>2</v>
      </c>
      <c r="D96" s="15">
        <v>82</v>
      </c>
      <c r="E96" s="15">
        <v>3</v>
      </c>
      <c r="F96" s="15">
        <v>82</v>
      </c>
      <c r="G96" s="15">
        <v>1</v>
      </c>
      <c r="H96" s="15">
        <v>75</v>
      </c>
      <c r="I96" s="15">
        <v>2</v>
      </c>
      <c r="J96" s="15">
        <v>79</v>
      </c>
      <c r="K96" s="15">
        <v>1</v>
      </c>
      <c r="L96" s="15">
        <v>85</v>
      </c>
      <c r="M96" s="15">
        <v>2</v>
      </c>
      <c r="N96" s="15"/>
      <c r="O96" s="15"/>
      <c r="P96" s="15"/>
      <c r="Q96" s="15"/>
      <c r="R96" s="16">
        <v>80.818181818181799</v>
      </c>
      <c r="S96" s="15">
        <v>11</v>
      </c>
      <c r="T96" s="15"/>
      <c r="U96" s="16">
        <v>81.25</v>
      </c>
      <c r="V96" s="15">
        <v>2</v>
      </c>
      <c r="W96" s="16">
        <v>81.0772727272727</v>
      </c>
      <c r="X96" s="73"/>
      <c r="Y96" s="77"/>
      <c r="Z96" s="77"/>
      <c r="AA96" s="77"/>
      <c r="AB96" s="78"/>
      <c r="AC96" s="70"/>
      <c r="AD96" s="71"/>
    </row>
    <row r="97" spans="1:30" ht="14.25">
      <c r="A97" s="15">
        <v>191195</v>
      </c>
      <c r="B97" s="15">
        <v>86</v>
      </c>
      <c r="C97" s="15">
        <v>2</v>
      </c>
      <c r="D97" s="15">
        <v>83</v>
      </c>
      <c r="E97" s="15">
        <v>1</v>
      </c>
      <c r="F97" s="15">
        <v>85</v>
      </c>
      <c r="G97" s="15">
        <v>3</v>
      </c>
      <c r="H97" s="15">
        <v>80</v>
      </c>
      <c r="I97" s="15">
        <v>2</v>
      </c>
      <c r="J97" s="15">
        <v>84</v>
      </c>
      <c r="K97" s="15">
        <v>1</v>
      </c>
      <c r="L97" s="15">
        <v>80</v>
      </c>
      <c r="M97" s="15">
        <v>2</v>
      </c>
      <c r="N97" s="15"/>
      <c r="O97" s="15"/>
      <c r="P97" s="15"/>
      <c r="Q97" s="15"/>
      <c r="R97" s="16">
        <v>83.090909090909093</v>
      </c>
      <c r="S97" s="15">
        <v>11</v>
      </c>
      <c r="T97" s="15"/>
      <c r="U97" s="16">
        <v>85.56</v>
      </c>
      <c r="V97" s="15">
        <v>2</v>
      </c>
      <c r="W97" s="16">
        <v>84.572363636363605</v>
      </c>
      <c r="X97" s="73"/>
      <c r="Y97" s="77"/>
      <c r="Z97" s="77"/>
      <c r="AA97" s="77"/>
      <c r="AB97" s="78"/>
      <c r="AC97" s="70"/>
      <c r="AD97" s="71"/>
    </row>
    <row r="98" spans="1:30" ht="14.25">
      <c r="P98" s="48"/>
      <c r="R98" s="50"/>
      <c r="T98" s="51"/>
      <c r="U98" s="48"/>
      <c r="V98" s="51"/>
      <c r="W98" s="53"/>
      <c r="X98" s="54"/>
      <c r="AA98" s="79"/>
      <c r="AB98" s="70"/>
      <c r="AC98" s="71"/>
    </row>
    <row r="99" spans="1:30" ht="14.25">
      <c r="P99" s="48"/>
      <c r="R99" s="50"/>
      <c r="T99" s="51"/>
      <c r="U99" s="48"/>
      <c r="V99" s="51"/>
      <c r="W99" s="53"/>
      <c r="X99" s="54"/>
      <c r="AA99" s="79"/>
      <c r="AB99" s="70"/>
      <c r="AC99" s="71"/>
    </row>
    <row r="100" spans="1:30" ht="14.25">
      <c r="P100" s="48"/>
      <c r="R100" s="50"/>
      <c r="T100" s="51"/>
      <c r="U100" s="48"/>
      <c r="V100" s="51"/>
      <c r="W100" s="53"/>
      <c r="X100" s="54"/>
      <c r="AA100" s="79"/>
      <c r="AB100" s="70"/>
      <c r="AC100" s="71"/>
    </row>
    <row r="101" spans="1:30" ht="14.25">
      <c r="P101" s="48"/>
      <c r="R101" s="50"/>
      <c r="T101" s="51"/>
      <c r="U101" s="48"/>
      <c r="V101" s="51"/>
      <c r="W101" s="53"/>
      <c r="X101" s="54"/>
      <c r="AA101" s="79"/>
      <c r="AB101" s="70"/>
      <c r="AC101" s="71"/>
    </row>
    <row r="102" spans="1:30" ht="14.25">
      <c r="P102" s="48"/>
      <c r="R102" s="50"/>
      <c r="T102" s="51"/>
      <c r="U102" s="48"/>
      <c r="V102" s="51"/>
      <c r="W102" s="53"/>
      <c r="X102" s="54"/>
      <c r="AA102" s="79"/>
      <c r="AB102" s="70"/>
      <c r="AC102" s="71"/>
    </row>
    <row r="103" spans="1:30" ht="14.25">
      <c r="P103" s="48"/>
      <c r="R103" s="50"/>
      <c r="T103" s="51"/>
      <c r="U103" s="48"/>
      <c r="V103" s="51"/>
      <c r="W103" s="53"/>
      <c r="X103" s="54"/>
      <c r="AA103" s="79"/>
      <c r="AB103" s="70"/>
      <c r="AC103" s="71"/>
    </row>
    <row r="104" spans="1:30" ht="14.25">
      <c r="P104" s="48"/>
      <c r="R104" s="50"/>
      <c r="T104" s="51"/>
      <c r="U104" s="48"/>
      <c r="V104" s="51"/>
      <c r="W104" s="53"/>
      <c r="X104" s="54"/>
      <c r="AA104" s="79"/>
      <c r="AB104" s="70"/>
      <c r="AC104" s="71"/>
    </row>
    <row r="105" spans="1:30" ht="14.25">
      <c r="P105" s="48"/>
      <c r="R105" s="50"/>
      <c r="T105" s="51"/>
      <c r="U105" s="48"/>
      <c r="V105" s="51"/>
      <c r="W105" s="53"/>
      <c r="X105" s="54"/>
      <c r="AA105" s="79"/>
      <c r="AB105" s="70"/>
      <c r="AC105" s="71"/>
    </row>
    <row r="106" spans="1:30" ht="14.25">
      <c r="P106" s="48"/>
      <c r="R106" s="50"/>
      <c r="T106" s="51"/>
      <c r="U106" s="48"/>
      <c r="V106" s="51"/>
      <c r="W106" s="53"/>
      <c r="X106" s="54"/>
      <c r="AA106" s="79"/>
      <c r="AB106" s="70"/>
      <c r="AC106" s="71"/>
    </row>
    <row r="107" spans="1:30">
      <c r="P107" s="48"/>
      <c r="R107" s="50"/>
      <c r="T107" s="51"/>
      <c r="U107" s="48"/>
      <c r="V107" s="51"/>
      <c r="W107" s="53"/>
      <c r="X107" s="54"/>
      <c r="AA107" s="55"/>
      <c r="AB107" s="48"/>
    </row>
    <row r="108" spans="1:30">
      <c r="P108" s="48"/>
      <c r="R108" s="50"/>
      <c r="T108" s="51"/>
      <c r="U108" s="48"/>
      <c r="V108" s="51"/>
      <c r="W108" s="53"/>
      <c r="X108" s="54"/>
      <c r="AA108" s="55"/>
      <c r="AB108" s="48"/>
    </row>
    <row r="109" spans="1:30">
      <c r="P109" s="48"/>
      <c r="R109" s="50"/>
      <c r="T109" s="51"/>
      <c r="U109" s="48"/>
      <c r="V109" s="51"/>
      <c r="W109" s="53"/>
      <c r="X109" s="54"/>
      <c r="AA109" s="55"/>
      <c r="AB109" s="48"/>
    </row>
    <row r="110" spans="1:30">
      <c r="P110" s="48"/>
      <c r="R110" s="50"/>
      <c r="T110" s="51"/>
      <c r="U110" s="48"/>
      <c r="V110" s="51"/>
      <c r="W110" s="53"/>
      <c r="X110" s="54"/>
      <c r="AA110" s="55"/>
      <c r="AB110" s="48"/>
    </row>
    <row r="111" spans="1:30">
      <c r="P111" s="48"/>
      <c r="R111" s="50"/>
      <c r="T111" s="51"/>
      <c r="U111" s="48"/>
      <c r="V111" s="51"/>
      <c r="W111" s="53"/>
      <c r="X111" s="54"/>
      <c r="AA111" s="55"/>
      <c r="AB111" s="48"/>
    </row>
    <row r="112" spans="1:30">
      <c r="P112" s="48"/>
      <c r="R112" s="50"/>
      <c r="T112" s="51"/>
      <c r="U112" s="48"/>
      <c r="V112" s="51"/>
      <c r="W112" s="53"/>
      <c r="X112" s="54"/>
      <c r="AA112" s="55"/>
      <c r="AB112" s="48"/>
    </row>
    <row r="113" spans="16:28">
      <c r="P113" s="48"/>
      <c r="R113" s="50"/>
      <c r="T113" s="51"/>
      <c r="U113" s="48"/>
      <c r="V113" s="51"/>
      <c r="W113" s="53"/>
      <c r="X113" s="54"/>
      <c r="AA113" s="55"/>
      <c r="AB113" s="48"/>
    </row>
    <row r="114" spans="16:28">
      <c r="P114" s="48"/>
      <c r="R114" s="50"/>
      <c r="T114" s="51"/>
      <c r="U114" s="48"/>
      <c r="V114" s="51"/>
      <c r="W114" s="53"/>
      <c r="X114" s="54"/>
      <c r="AA114" s="55"/>
      <c r="AB114" s="48"/>
    </row>
    <row r="115" spans="16:28">
      <c r="P115" s="48"/>
      <c r="R115" s="50"/>
      <c r="T115" s="51"/>
      <c r="U115" s="48"/>
      <c r="V115" s="51"/>
      <c r="W115" s="53"/>
      <c r="X115" s="54"/>
      <c r="AA115" s="55"/>
      <c r="AB115" s="48"/>
    </row>
    <row r="116" spans="16:28">
      <c r="P116" s="48"/>
      <c r="R116" s="50"/>
      <c r="T116" s="51"/>
      <c r="U116" s="48"/>
      <c r="V116" s="51"/>
      <c r="W116" s="53"/>
      <c r="X116" s="54"/>
      <c r="AA116" s="55"/>
      <c r="AB116" s="48"/>
    </row>
    <row r="117" spans="16:28">
      <c r="P117" s="48"/>
      <c r="R117" s="50"/>
      <c r="T117" s="51"/>
      <c r="U117" s="48"/>
      <c r="V117" s="51"/>
      <c r="W117" s="53"/>
      <c r="X117" s="54"/>
      <c r="AA117" s="55"/>
      <c r="AB117" s="48"/>
    </row>
    <row r="118" spans="16:28">
      <c r="P118" s="48"/>
      <c r="R118" s="50"/>
      <c r="T118" s="51"/>
      <c r="U118" s="48"/>
      <c r="V118" s="51"/>
      <c r="W118" s="53"/>
      <c r="X118" s="54"/>
      <c r="AA118" s="55"/>
      <c r="AB118" s="48"/>
    </row>
    <row r="119" spans="16:28">
      <c r="P119" s="48"/>
      <c r="R119" s="50"/>
      <c r="T119" s="51"/>
      <c r="U119" s="48"/>
      <c r="V119" s="51"/>
      <c r="W119" s="53"/>
      <c r="X119" s="54"/>
      <c r="AA119" s="55"/>
      <c r="AB119" s="48"/>
    </row>
    <row r="120" spans="16:28">
      <c r="P120" s="48"/>
      <c r="R120" s="50"/>
      <c r="T120" s="51"/>
      <c r="U120" s="48"/>
      <c r="V120" s="51"/>
      <c r="W120" s="53"/>
      <c r="X120" s="54"/>
      <c r="AA120" s="55"/>
      <c r="AB120" s="48"/>
    </row>
    <row r="121" spans="16:28">
      <c r="P121" s="48"/>
      <c r="R121" s="50"/>
      <c r="T121" s="51"/>
      <c r="U121" s="48"/>
      <c r="V121" s="51"/>
      <c r="W121" s="53"/>
      <c r="X121" s="54"/>
      <c r="AA121" s="55"/>
      <c r="AB121" s="48"/>
    </row>
    <row r="122" spans="16:28">
      <c r="P122" s="48"/>
      <c r="R122" s="50"/>
      <c r="T122" s="51"/>
      <c r="U122" s="48"/>
      <c r="V122" s="51"/>
      <c r="W122" s="53"/>
      <c r="X122" s="54"/>
      <c r="AA122" s="55"/>
      <c r="AB122" s="48"/>
    </row>
    <row r="123" spans="16:28">
      <c r="P123" s="48"/>
      <c r="R123" s="50"/>
      <c r="T123" s="51"/>
      <c r="U123" s="48"/>
      <c r="V123" s="51"/>
      <c r="W123" s="53"/>
      <c r="X123" s="54"/>
      <c r="AA123" s="55"/>
      <c r="AB123" s="48"/>
    </row>
    <row r="124" spans="16:28">
      <c r="P124" s="48"/>
      <c r="R124" s="50"/>
      <c r="T124" s="51"/>
      <c r="U124" s="48"/>
      <c r="V124" s="51"/>
      <c r="W124" s="53"/>
      <c r="X124" s="54"/>
      <c r="AA124" s="55"/>
      <c r="AB124" s="48"/>
    </row>
    <row r="125" spans="16:28">
      <c r="P125" s="48"/>
      <c r="R125" s="50"/>
      <c r="T125" s="51"/>
      <c r="U125" s="48"/>
      <c r="V125" s="51"/>
      <c r="W125" s="53"/>
      <c r="X125" s="54"/>
      <c r="AA125" s="55"/>
      <c r="AB125" s="48"/>
    </row>
    <row r="126" spans="16:28">
      <c r="P126" s="48"/>
      <c r="R126" s="50"/>
      <c r="T126" s="51"/>
      <c r="U126" s="48"/>
      <c r="V126" s="51"/>
      <c r="W126" s="53"/>
      <c r="X126" s="54"/>
      <c r="AA126" s="55"/>
      <c r="AB126" s="48"/>
    </row>
    <row r="127" spans="16:28">
      <c r="P127" s="48"/>
      <c r="R127" s="50"/>
      <c r="T127" s="51"/>
      <c r="U127" s="48"/>
      <c r="V127" s="51"/>
      <c r="W127" s="53"/>
      <c r="X127" s="54"/>
      <c r="AA127" s="55"/>
      <c r="AB127" s="48"/>
    </row>
    <row r="128" spans="16:28">
      <c r="P128" s="48"/>
      <c r="R128" s="50"/>
      <c r="T128" s="51"/>
      <c r="U128" s="48"/>
      <c r="V128" s="51"/>
      <c r="W128" s="53"/>
      <c r="X128" s="54"/>
      <c r="AA128" s="55"/>
      <c r="AB128" s="48"/>
    </row>
    <row r="129" spans="16:28">
      <c r="P129" s="48"/>
      <c r="R129" s="50"/>
      <c r="T129" s="51"/>
      <c r="U129" s="48"/>
      <c r="V129" s="51"/>
      <c r="W129" s="53"/>
      <c r="X129" s="54"/>
      <c r="AA129" s="55"/>
      <c r="AB129" s="48"/>
    </row>
    <row r="130" spans="16:28">
      <c r="P130" s="48"/>
      <c r="R130" s="50"/>
      <c r="T130" s="51"/>
      <c r="U130" s="48"/>
      <c r="V130" s="51"/>
      <c r="W130" s="53"/>
      <c r="X130" s="54"/>
      <c r="AA130" s="55"/>
      <c r="AB130" s="48"/>
    </row>
    <row r="131" spans="16:28">
      <c r="P131" s="48"/>
      <c r="R131" s="50"/>
      <c r="T131" s="51"/>
      <c r="U131" s="48"/>
      <c r="V131" s="52"/>
      <c r="W131" s="53"/>
      <c r="X131" s="54"/>
      <c r="AA131" s="55"/>
      <c r="AB131" s="48"/>
    </row>
    <row r="132" spans="16:28">
      <c r="P132" s="48"/>
      <c r="R132" s="50"/>
      <c r="T132" s="51"/>
      <c r="U132" s="48"/>
      <c r="V132" s="52"/>
      <c r="W132" s="53"/>
      <c r="X132" s="54"/>
      <c r="AA132" s="55"/>
      <c r="AB132" s="48"/>
    </row>
    <row r="133" spans="16:28">
      <c r="P133" s="48"/>
      <c r="R133" s="50"/>
      <c r="T133" s="51"/>
      <c r="U133" s="48"/>
      <c r="V133" s="52"/>
      <c r="W133" s="53"/>
      <c r="X133" s="54"/>
      <c r="AA133" s="55"/>
      <c r="AB133" s="48"/>
    </row>
    <row r="134" spans="16:28">
      <c r="P134" s="48"/>
      <c r="R134" s="50"/>
      <c r="T134" s="51"/>
      <c r="U134" s="48"/>
      <c r="V134" s="52"/>
      <c r="W134" s="53"/>
      <c r="X134" s="54"/>
      <c r="AA134" s="55"/>
      <c r="AB134" s="48"/>
    </row>
    <row r="135" spans="16:28">
      <c r="P135" s="48"/>
      <c r="R135" s="50"/>
      <c r="T135" s="51"/>
      <c r="U135" s="48"/>
      <c r="V135" s="52"/>
      <c r="W135" s="53"/>
      <c r="X135" s="54"/>
      <c r="AA135" s="55"/>
      <c r="AB135" s="48"/>
    </row>
    <row r="136" spans="16:28">
      <c r="P136" s="48"/>
      <c r="R136" s="50"/>
      <c r="T136" s="51"/>
      <c r="U136" s="48"/>
      <c r="V136" s="52"/>
      <c r="W136" s="53"/>
      <c r="X136" s="54"/>
      <c r="AA136" s="55"/>
      <c r="AB136" s="48"/>
    </row>
    <row r="137" spans="16:28">
      <c r="P137" s="48"/>
      <c r="R137" s="50"/>
      <c r="T137" s="51"/>
      <c r="U137" s="48"/>
      <c r="V137" s="52"/>
      <c r="W137" s="53"/>
      <c r="X137" s="54"/>
      <c r="AA137" s="55"/>
      <c r="AB137" s="48"/>
    </row>
    <row r="138" spans="16:28">
      <c r="P138" s="48"/>
      <c r="R138" s="50"/>
      <c r="T138" s="51"/>
      <c r="U138" s="48"/>
      <c r="V138" s="52"/>
      <c r="W138" s="53"/>
      <c r="X138" s="54"/>
      <c r="AA138" s="55"/>
      <c r="AB138" s="48"/>
    </row>
    <row r="139" spans="16:28">
      <c r="P139" s="48"/>
      <c r="R139" s="50"/>
      <c r="T139" s="51"/>
      <c r="U139" s="48"/>
      <c r="V139" s="52"/>
      <c r="W139" s="53"/>
      <c r="X139" s="54"/>
      <c r="AA139" s="55"/>
      <c r="AB139" s="48"/>
    </row>
    <row r="140" spans="16:28">
      <c r="P140" s="48"/>
      <c r="R140" s="50"/>
      <c r="T140" s="51"/>
      <c r="U140" s="48"/>
      <c r="V140" s="52"/>
      <c r="W140" s="53"/>
      <c r="X140" s="54"/>
      <c r="AA140" s="55"/>
      <c r="AB140" s="48"/>
    </row>
    <row r="141" spans="16:28">
      <c r="P141" s="48"/>
      <c r="R141" s="50"/>
      <c r="T141" s="51"/>
      <c r="U141" s="48"/>
      <c r="V141" s="52"/>
      <c r="W141" s="53"/>
      <c r="X141" s="54"/>
      <c r="AA141" s="55"/>
      <c r="AB141" s="48"/>
    </row>
    <row r="142" spans="16:28">
      <c r="P142" s="48"/>
      <c r="R142" s="50"/>
      <c r="T142" s="51"/>
      <c r="U142" s="48"/>
      <c r="V142" s="52"/>
      <c r="W142" s="53"/>
      <c r="X142" s="54"/>
      <c r="AA142" s="55"/>
      <c r="AB142" s="48"/>
    </row>
    <row r="143" spans="16:28">
      <c r="P143" s="48"/>
      <c r="R143" s="50"/>
      <c r="T143" s="51"/>
      <c r="U143" s="48"/>
      <c r="V143" s="52"/>
      <c r="W143" s="53"/>
      <c r="X143" s="54"/>
      <c r="AA143" s="55"/>
      <c r="AB143" s="48"/>
    </row>
    <row r="144" spans="16:28">
      <c r="P144" s="48"/>
      <c r="R144" s="50"/>
      <c r="T144" s="51"/>
      <c r="U144" s="48"/>
      <c r="V144" s="52"/>
      <c r="W144" s="53"/>
      <c r="X144" s="54"/>
      <c r="AA144" s="55"/>
      <c r="AB144" s="48"/>
    </row>
    <row r="145" spans="16:28">
      <c r="P145" s="48"/>
      <c r="R145" s="50"/>
      <c r="T145" s="51"/>
      <c r="U145" s="48"/>
      <c r="V145" s="52"/>
      <c r="W145" s="53"/>
      <c r="X145" s="54"/>
      <c r="AA145" s="55"/>
      <c r="AB145" s="48"/>
    </row>
    <row r="146" spans="16:28">
      <c r="P146" s="48"/>
      <c r="R146" s="50"/>
      <c r="T146" s="51"/>
      <c r="U146" s="48"/>
      <c r="V146" s="52"/>
      <c r="W146" s="53"/>
      <c r="X146" s="54"/>
      <c r="AA146" s="55"/>
      <c r="AB146" s="48"/>
    </row>
    <row r="147" spans="16:28">
      <c r="P147" s="48"/>
      <c r="R147" s="50"/>
      <c r="T147" s="51"/>
      <c r="U147" s="48"/>
      <c r="V147" s="52"/>
      <c r="W147" s="53"/>
      <c r="X147" s="54"/>
      <c r="AA147" s="55"/>
      <c r="AB147" s="48"/>
    </row>
    <row r="148" spans="16:28">
      <c r="P148" s="48"/>
      <c r="R148" s="50"/>
      <c r="T148" s="51"/>
      <c r="U148" s="48"/>
      <c r="V148" s="52"/>
      <c r="W148" s="53"/>
      <c r="X148" s="54"/>
      <c r="AA148" s="55"/>
      <c r="AB148" s="48"/>
    </row>
    <row r="149" spans="16:28">
      <c r="P149" s="48"/>
      <c r="R149" s="50"/>
      <c r="T149" s="51"/>
      <c r="U149" s="48"/>
      <c r="V149" s="52"/>
      <c r="W149" s="53"/>
      <c r="X149" s="54"/>
      <c r="AA149" s="55"/>
      <c r="AB149" s="48"/>
    </row>
    <row r="150" spans="16:28">
      <c r="P150" s="48"/>
      <c r="R150" s="50"/>
      <c r="T150" s="51"/>
      <c r="U150" s="48"/>
      <c r="V150" s="52"/>
      <c r="W150" s="53"/>
      <c r="X150" s="54"/>
      <c r="AA150" s="55"/>
      <c r="AB150" s="48"/>
    </row>
    <row r="151" spans="16:28">
      <c r="P151" s="48"/>
      <c r="R151" s="50"/>
      <c r="T151" s="51"/>
      <c r="U151" s="48"/>
      <c r="V151" s="52"/>
      <c r="W151" s="53"/>
      <c r="X151" s="54"/>
      <c r="AA151" s="55"/>
      <c r="AB151" s="48"/>
    </row>
    <row r="152" spans="16:28">
      <c r="P152" s="48"/>
      <c r="R152" s="50"/>
      <c r="T152" s="51"/>
      <c r="U152" s="48"/>
      <c r="V152" s="52"/>
      <c r="W152" s="53"/>
      <c r="X152" s="54"/>
      <c r="AA152" s="55"/>
      <c r="AB152" s="48"/>
    </row>
    <row r="153" spans="16:28">
      <c r="P153" s="48"/>
      <c r="R153" s="50"/>
      <c r="T153" s="51"/>
      <c r="U153" s="48"/>
      <c r="V153" s="52"/>
      <c r="W153" s="53"/>
      <c r="X153" s="54"/>
      <c r="AA153" s="55"/>
      <c r="AB153" s="48"/>
    </row>
    <row r="154" spans="16:28">
      <c r="P154" s="48"/>
      <c r="R154" s="50"/>
      <c r="T154" s="51"/>
      <c r="U154" s="48"/>
      <c r="V154" s="52"/>
      <c r="W154" s="53"/>
      <c r="X154" s="54"/>
      <c r="AA154" s="55"/>
      <c r="AB154" s="48"/>
    </row>
    <row r="155" spans="16:28">
      <c r="P155" s="48"/>
      <c r="R155" s="50"/>
      <c r="T155" s="51"/>
      <c r="U155" s="48"/>
      <c r="V155" s="52"/>
      <c r="W155" s="53"/>
      <c r="X155" s="54"/>
      <c r="AA155" s="55"/>
      <c r="AB155" s="48"/>
    </row>
    <row r="156" spans="16:28">
      <c r="P156" s="48"/>
      <c r="R156" s="50"/>
      <c r="T156" s="51"/>
      <c r="U156" s="48"/>
      <c r="V156" s="52"/>
      <c r="W156" s="53"/>
      <c r="X156" s="54"/>
      <c r="AA156" s="55"/>
      <c r="AB156" s="48"/>
    </row>
    <row r="157" spans="16:28">
      <c r="P157" s="48"/>
      <c r="R157" s="50"/>
      <c r="T157" s="51"/>
      <c r="U157" s="48"/>
      <c r="V157" s="52"/>
      <c r="W157" s="53"/>
      <c r="X157" s="54"/>
      <c r="AA157" s="55"/>
      <c r="AB157" s="48"/>
    </row>
    <row r="158" spans="16:28">
      <c r="P158" s="48"/>
      <c r="R158" s="50"/>
      <c r="T158" s="51"/>
      <c r="U158" s="48"/>
      <c r="V158" s="52"/>
      <c r="W158" s="53"/>
      <c r="X158" s="54"/>
      <c r="AA158" s="55"/>
      <c r="AB158" s="48"/>
    </row>
    <row r="159" spans="16:28">
      <c r="P159" s="48"/>
      <c r="R159" s="50"/>
      <c r="T159" s="51"/>
      <c r="U159" s="48"/>
      <c r="V159" s="52"/>
      <c r="W159" s="53"/>
      <c r="X159" s="54"/>
      <c r="AA159" s="55"/>
      <c r="AB159" s="48"/>
    </row>
    <row r="160" spans="16:28">
      <c r="P160" s="48"/>
      <c r="R160" s="50"/>
      <c r="T160" s="51"/>
      <c r="U160" s="48"/>
      <c r="V160" s="52"/>
      <c r="W160" s="53"/>
      <c r="X160" s="54"/>
      <c r="AA160" s="55"/>
      <c r="AB160" s="48"/>
    </row>
    <row r="161" spans="16:28">
      <c r="P161" s="48"/>
      <c r="R161" s="50"/>
      <c r="T161" s="51"/>
      <c r="U161" s="48"/>
      <c r="V161" s="52"/>
      <c r="W161" s="53"/>
      <c r="X161" s="54"/>
      <c r="AA161" s="55"/>
      <c r="AB161" s="48"/>
    </row>
    <row r="162" spans="16:28">
      <c r="P162" s="48"/>
      <c r="R162" s="50"/>
      <c r="T162" s="51"/>
      <c r="U162" s="48"/>
      <c r="V162" s="52"/>
      <c r="W162" s="53"/>
      <c r="X162" s="54"/>
      <c r="AA162" s="55"/>
      <c r="AB162" s="48"/>
    </row>
    <row r="163" spans="16:28">
      <c r="P163" s="48"/>
      <c r="R163" s="50"/>
      <c r="T163" s="51"/>
      <c r="U163" s="48"/>
      <c r="V163" s="52"/>
      <c r="W163" s="53"/>
      <c r="X163" s="54"/>
      <c r="AA163" s="55"/>
      <c r="AB163" s="48"/>
    </row>
    <row r="164" spans="16:28">
      <c r="P164" s="48"/>
      <c r="R164" s="50"/>
      <c r="T164" s="51"/>
      <c r="U164" s="48"/>
      <c r="V164" s="52"/>
      <c r="W164" s="53"/>
      <c r="X164" s="54"/>
      <c r="AA164" s="55"/>
      <c r="AB164" s="48"/>
    </row>
    <row r="165" spans="16:28">
      <c r="P165" s="48"/>
      <c r="R165" s="50"/>
      <c r="T165" s="51"/>
      <c r="U165" s="48"/>
      <c r="V165" s="52"/>
      <c r="W165" s="53"/>
      <c r="X165" s="54"/>
      <c r="AA165" s="55"/>
      <c r="AB165" s="48"/>
    </row>
    <row r="166" spans="16:28">
      <c r="P166" s="48"/>
      <c r="R166" s="50"/>
      <c r="T166" s="51"/>
      <c r="U166" s="48"/>
      <c r="V166" s="52"/>
      <c r="W166" s="53"/>
      <c r="X166" s="54"/>
      <c r="AA166" s="55"/>
      <c r="AB166" s="48"/>
    </row>
    <row r="167" spans="16:28">
      <c r="P167" s="48"/>
      <c r="R167" s="50"/>
      <c r="T167" s="51"/>
      <c r="U167" s="48"/>
      <c r="V167" s="52"/>
      <c r="W167" s="53"/>
      <c r="X167" s="54"/>
      <c r="AA167" s="55"/>
      <c r="AB167" s="48"/>
    </row>
    <row r="168" spans="16:28">
      <c r="P168" s="48"/>
      <c r="R168" s="50"/>
      <c r="T168" s="51"/>
      <c r="U168" s="48"/>
      <c r="V168" s="52"/>
      <c r="W168" s="53"/>
      <c r="X168" s="54"/>
      <c r="AA168" s="55"/>
      <c r="AB168" s="48"/>
    </row>
    <row r="169" spans="16:28">
      <c r="P169" s="48"/>
      <c r="R169" s="50"/>
      <c r="T169" s="51"/>
      <c r="U169" s="48"/>
      <c r="V169" s="52"/>
      <c r="W169" s="53"/>
      <c r="X169" s="54"/>
      <c r="AA169" s="55"/>
      <c r="AB169" s="48"/>
    </row>
    <row r="170" spans="16:28">
      <c r="P170" s="48"/>
      <c r="R170" s="50"/>
      <c r="T170" s="51"/>
      <c r="U170" s="48"/>
      <c r="V170" s="52"/>
      <c r="W170" s="53"/>
      <c r="X170" s="54"/>
      <c r="AA170" s="55"/>
      <c r="AB170" s="48"/>
    </row>
    <row r="171" spans="16:28">
      <c r="P171" s="48"/>
      <c r="R171" s="50"/>
      <c r="T171" s="51"/>
      <c r="U171" s="48"/>
      <c r="V171" s="52"/>
      <c r="W171" s="53"/>
      <c r="X171" s="54"/>
      <c r="AA171" s="55"/>
      <c r="AB171" s="48"/>
    </row>
    <row r="172" spans="16:28">
      <c r="P172" s="48"/>
      <c r="R172" s="50"/>
      <c r="T172" s="51"/>
      <c r="U172" s="48"/>
      <c r="V172" s="52"/>
      <c r="W172" s="53"/>
      <c r="X172" s="54"/>
      <c r="AA172" s="55"/>
      <c r="AB172" s="48"/>
    </row>
    <row r="173" spans="16:28">
      <c r="P173" s="48"/>
      <c r="R173" s="50"/>
      <c r="T173" s="51"/>
      <c r="U173" s="48"/>
      <c r="V173" s="52"/>
      <c r="W173" s="53"/>
      <c r="X173" s="54"/>
      <c r="AA173" s="55"/>
      <c r="AB173" s="48"/>
    </row>
    <row r="174" spans="16:28">
      <c r="P174" s="48"/>
      <c r="R174" s="50"/>
      <c r="T174" s="51"/>
      <c r="U174" s="48"/>
      <c r="V174" s="52"/>
      <c r="W174" s="53"/>
      <c r="X174" s="54"/>
      <c r="AA174" s="55"/>
      <c r="AB174" s="48"/>
    </row>
    <row r="175" spans="16:28">
      <c r="P175" s="48"/>
      <c r="R175" s="50"/>
      <c r="T175" s="51"/>
      <c r="U175" s="48"/>
      <c r="V175" s="52"/>
      <c r="W175" s="53"/>
      <c r="X175" s="54"/>
      <c r="AA175" s="55"/>
      <c r="AB175" s="48"/>
    </row>
    <row r="176" spans="16:28">
      <c r="P176" s="48"/>
      <c r="R176" s="50"/>
      <c r="T176" s="51"/>
      <c r="U176" s="48"/>
      <c r="V176" s="52"/>
      <c r="W176" s="53"/>
      <c r="X176" s="54"/>
      <c r="AA176" s="55"/>
      <c r="AB176" s="48"/>
    </row>
    <row r="177" spans="16:16">
      <c r="P177" s="48"/>
    </row>
    <row r="178" spans="16:16">
      <c r="P178" s="48"/>
    </row>
    <row r="179" spans="16:16">
      <c r="P179" s="48"/>
    </row>
    <row r="180" spans="16:16">
      <c r="P180" s="48"/>
    </row>
    <row r="181" spans="16:16">
      <c r="P181" s="48"/>
    </row>
    <row r="182" spans="16:16">
      <c r="P182" s="48"/>
    </row>
    <row r="183" spans="16:16">
      <c r="P183" s="48"/>
    </row>
    <row r="184" spans="16:16">
      <c r="P184" s="48"/>
    </row>
    <row r="185" spans="16:16">
      <c r="P185" s="48"/>
    </row>
    <row r="186" spans="16:16">
      <c r="P186" s="48"/>
    </row>
    <row r="187" spans="16:16">
      <c r="P187" s="48"/>
    </row>
    <row r="188" spans="16:16">
      <c r="P188" s="48"/>
    </row>
    <row r="189" spans="16:16">
      <c r="P189" s="48"/>
    </row>
    <row r="190" spans="16:16">
      <c r="P190" s="48"/>
    </row>
    <row r="191" spans="16:16">
      <c r="P191" s="48"/>
    </row>
    <row r="192" spans="16:16">
      <c r="P192" s="48"/>
    </row>
    <row r="193" spans="16:16">
      <c r="P193" s="48"/>
    </row>
    <row r="194" spans="16:16">
      <c r="P194" s="48"/>
    </row>
    <row r="195" spans="16:16">
      <c r="P195" s="48"/>
    </row>
    <row r="196" spans="16:16">
      <c r="P196" s="48"/>
    </row>
    <row r="197" spans="16:16">
      <c r="P197" s="48"/>
    </row>
    <row r="198" spans="16:16">
      <c r="P198" s="48"/>
    </row>
    <row r="199" spans="16:16">
      <c r="P199" s="48"/>
    </row>
    <row r="200" spans="16:16">
      <c r="P200" s="48"/>
    </row>
    <row r="201" spans="16:16">
      <c r="P201" s="48"/>
    </row>
    <row r="202" spans="16:16">
      <c r="P202" s="48"/>
    </row>
    <row r="203" spans="16:16">
      <c r="P203" s="48"/>
    </row>
    <row r="204" spans="16:16">
      <c r="P204" s="48"/>
    </row>
    <row r="205" spans="16:16">
      <c r="P205" s="48"/>
    </row>
    <row r="206" spans="16:16">
      <c r="P206" s="48"/>
    </row>
    <row r="207" spans="16:16">
      <c r="P207" s="48"/>
    </row>
    <row r="208" spans="16:16">
      <c r="P208" s="48"/>
    </row>
    <row r="209" spans="16:16">
      <c r="P209" s="48"/>
    </row>
    <row r="210" spans="16:16">
      <c r="P210" s="48"/>
    </row>
  </sheetData>
  <sortState ref="A3:AC94">
    <sortCondition descending="1" ref="AB3:AB94"/>
  </sortState>
  <mergeCells count="13">
    <mergeCell ref="B1:Q1"/>
    <mergeCell ref="A1:A2"/>
    <mergeCell ref="R1:R2"/>
    <mergeCell ref="S1:S2"/>
    <mergeCell ref="T1:T2"/>
    <mergeCell ref="Z1:Z2"/>
    <mergeCell ref="AA1:AA2"/>
    <mergeCell ref="AB1:AB2"/>
    <mergeCell ref="U1:U2"/>
    <mergeCell ref="V1:V2"/>
    <mergeCell ref="W1:W2"/>
    <mergeCell ref="X1:X2"/>
    <mergeCell ref="Y1:Y2"/>
  </mergeCells>
  <phoneticPr fontId="19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D36"/>
  <sheetViews>
    <sheetView zoomScale="89" zoomScaleNormal="89" workbookViewId="0">
      <selection activeCell="M33" sqref="M33"/>
    </sheetView>
  </sheetViews>
  <sheetFormatPr defaultColWidth="9" defaultRowHeight="14.25"/>
  <cols>
    <col min="2" max="18" width="9" style="88"/>
    <col min="19" max="19" width="32.125" style="88" customWidth="1"/>
    <col min="20" max="21" width="9" style="88"/>
    <col min="24" max="24" width="15.125" customWidth="1"/>
    <col min="25" max="25" width="10.125" customWidth="1"/>
  </cols>
  <sheetData>
    <row r="1" spans="1:30" ht="15" customHeight="1">
      <c r="A1" s="99" t="s">
        <v>0</v>
      </c>
      <c r="B1" s="143" t="s">
        <v>1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5"/>
      <c r="T1" s="141" t="s">
        <v>2</v>
      </c>
      <c r="U1" s="141" t="s">
        <v>3</v>
      </c>
      <c r="V1" s="107" t="s">
        <v>4</v>
      </c>
      <c r="W1" s="97" t="s">
        <v>5</v>
      </c>
      <c r="X1" s="99" t="s">
        <v>6</v>
      </c>
      <c r="Y1" s="137" t="s">
        <v>7</v>
      </c>
      <c r="Z1" s="91" t="s">
        <v>8</v>
      </c>
      <c r="AA1" s="91" t="s">
        <v>9</v>
      </c>
      <c r="AB1" s="91" t="s">
        <v>10</v>
      </c>
      <c r="AC1" s="93" t="s">
        <v>11</v>
      </c>
      <c r="AD1" s="95" t="s">
        <v>12</v>
      </c>
    </row>
    <row r="2" spans="1:30" ht="14.25" customHeight="1">
      <c r="A2" s="100"/>
      <c r="B2" s="56" t="s">
        <v>13</v>
      </c>
      <c r="C2" s="56" t="s">
        <v>14</v>
      </c>
      <c r="D2" s="56" t="s">
        <v>15</v>
      </c>
      <c r="E2" s="56" t="s">
        <v>16</v>
      </c>
      <c r="F2" s="56" t="s">
        <v>17</v>
      </c>
      <c r="G2" s="56" t="s">
        <v>18</v>
      </c>
      <c r="H2" s="56" t="s">
        <v>19</v>
      </c>
      <c r="I2" s="56" t="s">
        <v>20</v>
      </c>
      <c r="J2" s="56" t="s">
        <v>21</v>
      </c>
      <c r="K2" s="56" t="s">
        <v>22</v>
      </c>
      <c r="L2" s="56" t="s">
        <v>23</v>
      </c>
      <c r="M2" s="57" t="s">
        <v>24</v>
      </c>
      <c r="N2" s="57" t="s">
        <v>25</v>
      </c>
      <c r="O2" s="57" t="s">
        <v>26</v>
      </c>
      <c r="P2" s="57" t="s">
        <v>27</v>
      </c>
      <c r="Q2" s="57" t="s">
        <v>28</v>
      </c>
      <c r="R2" s="57" t="s">
        <v>324</v>
      </c>
      <c r="S2" s="57" t="s">
        <v>325</v>
      </c>
      <c r="T2" s="142"/>
      <c r="U2" s="142"/>
      <c r="V2" s="108"/>
      <c r="W2" s="136"/>
      <c r="X2" s="100"/>
      <c r="Y2" s="100"/>
      <c r="Z2" s="132"/>
      <c r="AA2" s="132"/>
      <c r="AB2" s="132"/>
      <c r="AC2" s="134"/>
      <c r="AD2" s="135"/>
    </row>
    <row r="3" spans="1:30">
      <c r="A3" s="11" t="s">
        <v>165</v>
      </c>
      <c r="B3" s="57" t="s">
        <v>33</v>
      </c>
      <c r="C3" s="57" t="s">
        <v>30</v>
      </c>
      <c r="D3" s="57" t="s">
        <v>48</v>
      </c>
      <c r="E3" s="57" t="s">
        <v>37</v>
      </c>
      <c r="F3" s="57" t="s">
        <v>31</v>
      </c>
      <c r="G3" s="57" t="s">
        <v>30</v>
      </c>
      <c r="H3" s="57" t="s">
        <v>31</v>
      </c>
      <c r="I3" s="57" t="s">
        <v>34</v>
      </c>
      <c r="J3" s="57" t="s">
        <v>39</v>
      </c>
      <c r="K3" s="57" t="s">
        <v>37</v>
      </c>
      <c r="L3" s="57" t="s">
        <v>39</v>
      </c>
      <c r="M3" s="57" t="s">
        <v>37</v>
      </c>
      <c r="N3" s="57" t="s">
        <v>35</v>
      </c>
      <c r="O3" s="57" t="s">
        <v>34</v>
      </c>
      <c r="P3" s="57" t="s">
        <v>38</v>
      </c>
      <c r="Q3" s="57" t="s">
        <v>37</v>
      </c>
      <c r="R3" s="57" t="s">
        <v>39</v>
      </c>
      <c r="S3" s="57" t="s">
        <v>37</v>
      </c>
      <c r="T3" s="90">
        <f>(B3*C3+D3*E3+F3*G3+H3*I3+J3*K3+L3*M3+N3*O3+P3*Q3+R3*S3)/U3</f>
        <v>84.523809523809518</v>
      </c>
      <c r="U3" s="57">
        <v>21</v>
      </c>
      <c r="V3" s="57"/>
      <c r="W3" s="86">
        <v>85.77</v>
      </c>
      <c r="X3" s="2"/>
      <c r="Y3" s="89">
        <f>T3*0.4+W3*0.6</f>
        <v>85.271523809523813</v>
      </c>
      <c r="Z3" s="2"/>
      <c r="AA3" s="2"/>
      <c r="AB3" s="2"/>
      <c r="AC3" s="2"/>
      <c r="AD3" s="2"/>
    </row>
    <row r="4" spans="1:30">
      <c r="A4" s="11" t="s">
        <v>163</v>
      </c>
      <c r="B4" s="57" t="s">
        <v>33</v>
      </c>
      <c r="C4" s="57" t="s">
        <v>30</v>
      </c>
      <c r="D4" s="57" t="s">
        <v>47</v>
      </c>
      <c r="E4" s="57" t="s">
        <v>37</v>
      </c>
      <c r="F4" s="57" t="s">
        <v>61</v>
      </c>
      <c r="G4" s="57" t="s">
        <v>30</v>
      </c>
      <c r="H4" s="57" t="s">
        <v>31</v>
      </c>
      <c r="I4" s="57" t="s">
        <v>34</v>
      </c>
      <c r="J4" s="57" t="s">
        <v>39</v>
      </c>
      <c r="K4" s="57" t="s">
        <v>37</v>
      </c>
      <c r="L4" s="57" t="s">
        <v>39</v>
      </c>
      <c r="M4" s="57" t="s">
        <v>37</v>
      </c>
      <c r="N4" s="57" t="s">
        <v>33</v>
      </c>
      <c r="O4" s="57" t="s">
        <v>34</v>
      </c>
      <c r="P4" s="57" t="s">
        <v>45</v>
      </c>
      <c r="Q4" s="57" t="s">
        <v>37</v>
      </c>
      <c r="R4" s="57" t="s">
        <v>32</v>
      </c>
      <c r="S4" s="57" t="s">
        <v>37</v>
      </c>
      <c r="T4" s="90">
        <f t="shared" ref="T4:T36" si="0">(B4*C4+D4*E4+F4*G4+H4*I4+J4*K4+L4*M4+N4*O4+P4*Q4+R4*S4)/U4</f>
        <v>82</v>
      </c>
      <c r="U4" s="57">
        <v>21</v>
      </c>
      <c r="V4" s="57"/>
      <c r="W4" s="86">
        <v>87.42</v>
      </c>
      <c r="X4" s="2"/>
      <c r="Y4" s="89">
        <f t="shared" ref="Y4:Y36" si="1">T4*0.4+W4*0.6</f>
        <v>85.25200000000001</v>
      </c>
      <c r="Z4" s="2"/>
      <c r="AA4" s="2"/>
      <c r="AB4" s="2"/>
      <c r="AC4" s="2"/>
      <c r="AD4" s="2"/>
    </row>
    <row r="5" spans="1:30">
      <c r="A5" s="11" t="s">
        <v>162</v>
      </c>
      <c r="B5" s="57" t="s">
        <v>33</v>
      </c>
      <c r="C5" s="57" t="s">
        <v>30</v>
      </c>
      <c r="D5" s="57" t="s">
        <v>45</v>
      </c>
      <c r="E5" s="57" t="s">
        <v>37</v>
      </c>
      <c r="F5" s="57" t="s">
        <v>35</v>
      </c>
      <c r="G5" s="57" t="s">
        <v>30</v>
      </c>
      <c r="H5" s="57" t="s">
        <v>35</v>
      </c>
      <c r="I5" s="57" t="s">
        <v>34</v>
      </c>
      <c r="J5" s="57" t="s">
        <v>36</v>
      </c>
      <c r="K5" s="57" t="s">
        <v>37</v>
      </c>
      <c r="L5" s="57" t="s">
        <v>35</v>
      </c>
      <c r="M5" s="57" t="s">
        <v>37</v>
      </c>
      <c r="N5" s="57" t="s">
        <v>38</v>
      </c>
      <c r="O5" s="57" t="s">
        <v>34</v>
      </c>
      <c r="P5" s="57" t="s">
        <v>48</v>
      </c>
      <c r="Q5" s="57" t="s">
        <v>37</v>
      </c>
      <c r="R5" s="57" t="s">
        <v>319</v>
      </c>
      <c r="S5" s="57" t="s">
        <v>37</v>
      </c>
      <c r="T5" s="90">
        <f t="shared" si="0"/>
        <v>79.952380952380949</v>
      </c>
      <c r="U5" s="57">
        <v>21</v>
      </c>
      <c r="V5" s="57"/>
      <c r="W5" s="86">
        <v>82.68</v>
      </c>
      <c r="X5" s="2"/>
      <c r="Y5" s="89">
        <f t="shared" si="1"/>
        <v>81.588952380952378</v>
      </c>
      <c r="Z5" s="2"/>
      <c r="AA5" s="2"/>
      <c r="AB5" s="2"/>
      <c r="AC5" s="2"/>
      <c r="AD5" s="2"/>
    </row>
    <row r="6" spans="1:30">
      <c r="A6" s="11" t="s">
        <v>167</v>
      </c>
      <c r="B6" s="57" t="s">
        <v>33</v>
      </c>
      <c r="C6" s="57" t="s">
        <v>30</v>
      </c>
      <c r="D6" s="57" t="s">
        <v>47</v>
      </c>
      <c r="E6" s="57" t="s">
        <v>37</v>
      </c>
      <c r="F6" s="57" t="s">
        <v>35</v>
      </c>
      <c r="G6" s="57" t="s">
        <v>30</v>
      </c>
      <c r="H6" s="57" t="s">
        <v>44</v>
      </c>
      <c r="I6" s="57" t="s">
        <v>34</v>
      </c>
      <c r="J6" s="57" t="s">
        <v>36</v>
      </c>
      <c r="K6" s="57" t="s">
        <v>37</v>
      </c>
      <c r="L6" s="57" t="s">
        <v>35</v>
      </c>
      <c r="M6" s="57" t="s">
        <v>37</v>
      </c>
      <c r="N6" s="57" t="s">
        <v>38</v>
      </c>
      <c r="O6" s="57" t="s">
        <v>34</v>
      </c>
      <c r="P6" s="57" t="s">
        <v>48</v>
      </c>
      <c r="Q6" s="57" t="s">
        <v>37</v>
      </c>
      <c r="R6" s="57" t="s">
        <v>32</v>
      </c>
      <c r="S6" s="57" t="s">
        <v>37</v>
      </c>
      <c r="T6" s="90">
        <f t="shared" si="0"/>
        <v>81.333333333333329</v>
      </c>
      <c r="U6" s="57">
        <v>21</v>
      </c>
      <c r="V6" s="57"/>
      <c r="W6" s="86">
        <v>83.35</v>
      </c>
      <c r="X6" s="2"/>
      <c r="Y6" s="89">
        <f t="shared" si="1"/>
        <v>82.543333333333322</v>
      </c>
      <c r="Z6" s="2"/>
      <c r="AA6" s="2"/>
      <c r="AB6" s="2"/>
      <c r="AC6" s="2"/>
      <c r="AD6" s="2"/>
    </row>
    <row r="7" spans="1:30">
      <c r="A7" s="11" t="s">
        <v>164</v>
      </c>
      <c r="B7" s="57" t="s">
        <v>33</v>
      </c>
      <c r="C7" s="57" t="s">
        <v>30</v>
      </c>
      <c r="D7" s="57" t="s">
        <v>49</v>
      </c>
      <c r="E7" s="57" t="s">
        <v>37</v>
      </c>
      <c r="F7" s="57" t="s">
        <v>49</v>
      </c>
      <c r="G7" s="57" t="s">
        <v>30</v>
      </c>
      <c r="H7" s="57" t="s">
        <v>49</v>
      </c>
      <c r="I7" s="57" t="s">
        <v>34</v>
      </c>
      <c r="J7" s="57" t="s">
        <v>36</v>
      </c>
      <c r="K7" s="57" t="s">
        <v>37</v>
      </c>
      <c r="L7" s="57" t="s">
        <v>35</v>
      </c>
      <c r="M7" s="57" t="s">
        <v>37</v>
      </c>
      <c r="N7" s="57" t="s">
        <v>38</v>
      </c>
      <c r="O7" s="57" t="s">
        <v>34</v>
      </c>
      <c r="P7" s="57" t="s">
        <v>44</v>
      </c>
      <c r="Q7" s="57" t="s">
        <v>37</v>
      </c>
      <c r="R7" s="57" t="s">
        <v>42</v>
      </c>
      <c r="S7" s="57" t="s">
        <v>37</v>
      </c>
      <c r="T7" s="90">
        <f t="shared" si="0"/>
        <v>81.095238095238102</v>
      </c>
      <c r="U7" s="57">
        <v>21</v>
      </c>
      <c r="V7" s="57"/>
      <c r="W7" s="86">
        <v>82.61</v>
      </c>
      <c r="X7" s="2"/>
      <c r="Y7" s="89">
        <f t="shared" si="1"/>
        <v>82.004095238095232</v>
      </c>
      <c r="Z7" s="2"/>
      <c r="AA7" s="2"/>
      <c r="AB7" s="2"/>
      <c r="AC7" s="2"/>
      <c r="AD7" s="2"/>
    </row>
    <row r="8" spans="1:30">
      <c r="A8" s="11" t="s">
        <v>158</v>
      </c>
      <c r="B8" s="57" t="s">
        <v>33</v>
      </c>
      <c r="C8" s="57" t="s">
        <v>30</v>
      </c>
      <c r="D8" s="57" t="s">
        <v>48</v>
      </c>
      <c r="E8" s="57" t="s">
        <v>37</v>
      </c>
      <c r="F8" s="57" t="s">
        <v>49</v>
      </c>
      <c r="G8" s="57" t="s">
        <v>30</v>
      </c>
      <c r="H8" s="57" t="s">
        <v>32</v>
      </c>
      <c r="I8" s="57" t="s">
        <v>34</v>
      </c>
      <c r="J8" s="57" t="s">
        <v>39</v>
      </c>
      <c r="K8" s="57" t="s">
        <v>37</v>
      </c>
      <c r="L8" s="57" t="s">
        <v>39</v>
      </c>
      <c r="M8" s="57" t="s">
        <v>37</v>
      </c>
      <c r="N8" s="57" t="s">
        <v>56</v>
      </c>
      <c r="O8" s="57" t="s">
        <v>34</v>
      </c>
      <c r="P8" s="57" t="s">
        <v>47</v>
      </c>
      <c r="Q8" s="57" t="s">
        <v>37</v>
      </c>
      <c r="R8" s="57" t="s">
        <v>49</v>
      </c>
      <c r="S8" s="57" t="s">
        <v>37</v>
      </c>
      <c r="T8" s="90">
        <f t="shared" si="0"/>
        <v>83.761904761904759</v>
      </c>
      <c r="U8" s="57">
        <v>21</v>
      </c>
      <c r="V8" s="57"/>
      <c r="W8" s="86">
        <v>86.74</v>
      </c>
      <c r="X8" s="2"/>
      <c r="Y8" s="89">
        <f t="shared" si="1"/>
        <v>85.548761904761903</v>
      </c>
      <c r="Z8" s="2"/>
      <c r="AA8" s="2"/>
      <c r="AB8" s="2"/>
      <c r="AC8" s="2"/>
      <c r="AD8" s="2"/>
    </row>
    <row r="9" spans="1:30">
      <c r="A9" s="11" t="s">
        <v>189</v>
      </c>
      <c r="B9" s="57" t="s">
        <v>50</v>
      </c>
      <c r="C9" s="57" t="s">
        <v>30</v>
      </c>
      <c r="D9" s="57" t="s">
        <v>50</v>
      </c>
      <c r="E9" s="57" t="s">
        <v>37</v>
      </c>
      <c r="F9" s="57" t="s">
        <v>320</v>
      </c>
      <c r="G9" s="57" t="s">
        <v>30</v>
      </c>
      <c r="H9" s="57" t="s">
        <v>29</v>
      </c>
      <c r="I9" s="57" t="s">
        <v>34</v>
      </c>
      <c r="J9" s="57" t="s">
        <v>38</v>
      </c>
      <c r="K9" s="57" t="s">
        <v>37</v>
      </c>
      <c r="L9" s="57" t="s">
        <v>35</v>
      </c>
      <c r="M9" s="57" t="s">
        <v>37</v>
      </c>
      <c r="N9" s="57" t="s">
        <v>31</v>
      </c>
      <c r="O9" s="57" t="s">
        <v>34</v>
      </c>
      <c r="P9" s="57" t="s">
        <v>48</v>
      </c>
      <c r="Q9" s="57" t="s">
        <v>37</v>
      </c>
      <c r="R9" s="57" t="s">
        <v>38</v>
      </c>
      <c r="S9" s="57" t="s">
        <v>37</v>
      </c>
      <c r="T9" s="90">
        <f t="shared" si="0"/>
        <v>78.761904761904759</v>
      </c>
      <c r="U9" s="57">
        <v>21</v>
      </c>
      <c r="V9" s="57"/>
      <c r="W9" s="86">
        <v>80.55</v>
      </c>
      <c r="X9" s="2"/>
      <c r="Y9" s="89">
        <f t="shared" si="1"/>
        <v>79.834761904761905</v>
      </c>
      <c r="Z9" s="2"/>
      <c r="AA9" s="2"/>
      <c r="AB9" s="2"/>
      <c r="AC9" s="2"/>
      <c r="AD9" s="2"/>
    </row>
    <row r="10" spans="1:30">
      <c r="A10" s="11" t="s">
        <v>190</v>
      </c>
      <c r="B10" s="57" t="s">
        <v>33</v>
      </c>
      <c r="C10" s="57" t="s">
        <v>30</v>
      </c>
      <c r="D10" s="57" t="s">
        <v>56</v>
      </c>
      <c r="E10" s="57" t="s">
        <v>37</v>
      </c>
      <c r="F10" s="57" t="s">
        <v>29</v>
      </c>
      <c r="G10" s="57" t="s">
        <v>30</v>
      </c>
      <c r="H10" s="57" t="s">
        <v>50</v>
      </c>
      <c r="I10" s="57" t="s">
        <v>34</v>
      </c>
      <c r="J10" s="57" t="s">
        <v>38</v>
      </c>
      <c r="K10" s="57" t="s">
        <v>37</v>
      </c>
      <c r="L10" s="57" t="s">
        <v>35</v>
      </c>
      <c r="M10" s="57" t="s">
        <v>37</v>
      </c>
      <c r="N10" s="57" t="s">
        <v>49</v>
      </c>
      <c r="O10" s="57" t="s">
        <v>34</v>
      </c>
      <c r="P10" s="57" t="s">
        <v>48</v>
      </c>
      <c r="Q10" s="57" t="s">
        <v>37</v>
      </c>
      <c r="R10" s="57" t="s">
        <v>31</v>
      </c>
      <c r="S10" s="57" t="s">
        <v>37</v>
      </c>
      <c r="T10" s="90">
        <f t="shared" si="0"/>
        <v>81.095238095238102</v>
      </c>
      <c r="U10" s="57">
        <v>21</v>
      </c>
      <c r="V10" s="57"/>
      <c r="W10" s="86">
        <v>77.48</v>
      </c>
      <c r="X10" s="2"/>
      <c r="Y10" s="89">
        <f t="shared" si="1"/>
        <v>78.926095238095243</v>
      </c>
      <c r="Z10" s="2"/>
      <c r="AA10" s="2"/>
      <c r="AB10" s="2"/>
      <c r="AC10" s="2"/>
      <c r="AD10" s="2"/>
    </row>
    <row r="11" spans="1:30">
      <c r="A11" s="11" t="s">
        <v>175</v>
      </c>
      <c r="B11" s="57" t="s">
        <v>33</v>
      </c>
      <c r="C11" s="57" t="s">
        <v>30</v>
      </c>
      <c r="D11" s="57" t="s">
        <v>50</v>
      </c>
      <c r="E11" s="57" t="s">
        <v>37</v>
      </c>
      <c r="F11" s="57" t="s">
        <v>59</v>
      </c>
      <c r="G11" s="57" t="s">
        <v>30</v>
      </c>
      <c r="H11" s="57" t="s">
        <v>36</v>
      </c>
      <c r="I11" s="57" t="s">
        <v>34</v>
      </c>
      <c r="J11" s="57" t="s">
        <v>38</v>
      </c>
      <c r="K11" s="57" t="s">
        <v>37</v>
      </c>
      <c r="L11" s="57" t="s">
        <v>59</v>
      </c>
      <c r="M11" s="57" t="s">
        <v>37</v>
      </c>
      <c r="N11" s="57" t="s">
        <v>39</v>
      </c>
      <c r="O11" s="57" t="s">
        <v>34</v>
      </c>
      <c r="P11" s="57" t="s">
        <v>31</v>
      </c>
      <c r="Q11" s="57" t="s">
        <v>37</v>
      </c>
      <c r="R11" s="57" t="s">
        <v>49</v>
      </c>
      <c r="S11" s="57" t="s">
        <v>37</v>
      </c>
      <c r="T11" s="90">
        <f t="shared" si="0"/>
        <v>78.571428571428569</v>
      </c>
      <c r="U11" s="57">
        <v>21</v>
      </c>
      <c r="V11" s="57"/>
      <c r="W11" s="86">
        <v>76.48</v>
      </c>
      <c r="X11" s="2"/>
      <c r="Y11" s="89">
        <f t="shared" si="1"/>
        <v>77.316571428571422</v>
      </c>
      <c r="Z11" s="2"/>
      <c r="AA11" s="2"/>
      <c r="AB11" s="2"/>
      <c r="AC11" s="2"/>
      <c r="AD11" s="2"/>
    </row>
    <row r="12" spans="1:30">
      <c r="A12" s="11" t="s">
        <v>186</v>
      </c>
      <c r="B12" s="57" t="s">
        <v>33</v>
      </c>
      <c r="C12" s="57" t="s">
        <v>30</v>
      </c>
      <c r="D12" s="57" t="s">
        <v>35</v>
      </c>
      <c r="E12" s="57" t="s">
        <v>37</v>
      </c>
      <c r="F12" s="57" t="s">
        <v>31</v>
      </c>
      <c r="G12" s="57" t="s">
        <v>30</v>
      </c>
      <c r="H12" s="57" t="s">
        <v>29</v>
      </c>
      <c r="I12" s="57" t="s">
        <v>34</v>
      </c>
      <c r="J12" s="57" t="s">
        <v>32</v>
      </c>
      <c r="K12" s="57" t="s">
        <v>37</v>
      </c>
      <c r="L12" s="57" t="s">
        <v>56</v>
      </c>
      <c r="M12" s="57" t="s">
        <v>37</v>
      </c>
      <c r="N12" s="57" t="s">
        <v>31</v>
      </c>
      <c r="O12" s="57" t="s">
        <v>34</v>
      </c>
      <c r="P12" s="57" t="s">
        <v>44</v>
      </c>
      <c r="Q12" s="57" t="s">
        <v>37</v>
      </c>
      <c r="R12" s="57" t="s">
        <v>32</v>
      </c>
      <c r="S12" s="57" t="s">
        <v>37</v>
      </c>
      <c r="T12" s="90">
        <f t="shared" si="0"/>
        <v>78.904761904761898</v>
      </c>
      <c r="U12" s="57">
        <v>21</v>
      </c>
      <c r="V12" s="57"/>
      <c r="W12" s="86">
        <v>79.13</v>
      </c>
      <c r="X12" s="2"/>
      <c r="Y12" s="89">
        <f t="shared" si="1"/>
        <v>79.039904761904751</v>
      </c>
      <c r="Z12" s="2"/>
      <c r="AA12" s="2"/>
      <c r="AB12" s="2"/>
      <c r="AC12" s="2"/>
      <c r="AD12" s="2"/>
    </row>
    <row r="13" spans="1:30">
      <c r="A13" s="11" t="s">
        <v>174</v>
      </c>
      <c r="B13" s="57" t="s">
        <v>38</v>
      </c>
      <c r="C13" s="57" t="s">
        <v>30</v>
      </c>
      <c r="D13" s="57" t="s">
        <v>49</v>
      </c>
      <c r="E13" s="57" t="s">
        <v>37</v>
      </c>
      <c r="F13" s="57" t="s">
        <v>321</v>
      </c>
      <c r="G13" s="57" t="s">
        <v>30</v>
      </c>
      <c r="H13" s="57" t="s">
        <v>36</v>
      </c>
      <c r="I13" s="57" t="s">
        <v>34</v>
      </c>
      <c r="J13" s="57" t="s">
        <v>38</v>
      </c>
      <c r="K13" s="57" t="s">
        <v>37</v>
      </c>
      <c r="L13" s="57" t="s">
        <v>35</v>
      </c>
      <c r="M13" s="57" t="s">
        <v>37</v>
      </c>
      <c r="N13" s="57" t="s">
        <v>49</v>
      </c>
      <c r="O13" s="57" t="s">
        <v>34</v>
      </c>
      <c r="P13" s="57" t="s">
        <v>44</v>
      </c>
      <c r="Q13" s="57" t="s">
        <v>37</v>
      </c>
      <c r="R13" s="57" t="s">
        <v>49</v>
      </c>
      <c r="S13" s="57" t="s">
        <v>37</v>
      </c>
      <c r="T13" s="90">
        <f t="shared" si="0"/>
        <v>79.571428571428569</v>
      </c>
      <c r="U13" s="57">
        <v>21</v>
      </c>
      <c r="V13" s="57"/>
      <c r="W13" s="86">
        <v>77.099999999999994</v>
      </c>
      <c r="X13" s="2"/>
      <c r="Y13" s="89">
        <f t="shared" si="1"/>
        <v>78.088571428571427</v>
      </c>
      <c r="Z13" s="2"/>
      <c r="AA13" s="2"/>
      <c r="AB13" s="2"/>
      <c r="AC13" s="2"/>
      <c r="AD13" s="2"/>
    </row>
    <row r="14" spans="1:30">
      <c r="A14" s="11" t="s">
        <v>170</v>
      </c>
      <c r="B14" s="57" t="s">
        <v>33</v>
      </c>
      <c r="C14" s="57" t="s">
        <v>30</v>
      </c>
      <c r="D14" s="57" t="s">
        <v>50</v>
      </c>
      <c r="E14" s="57" t="s">
        <v>37</v>
      </c>
      <c r="F14" s="57" t="s">
        <v>53</v>
      </c>
      <c r="G14" s="57" t="s">
        <v>30</v>
      </c>
      <c r="H14" s="57" t="s">
        <v>38</v>
      </c>
      <c r="I14" s="57" t="s">
        <v>34</v>
      </c>
      <c r="J14" s="57" t="s">
        <v>49</v>
      </c>
      <c r="K14" s="57" t="s">
        <v>37</v>
      </c>
      <c r="L14" s="57" t="s">
        <v>42</v>
      </c>
      <c r="M14" s="57" t="s">
        <v>37</v>
      </c>
      <c r="N14" s="57" t="s">
        <v>51</v>
      </c>
      <c r="O14" s="57" t="s">
        <v>34</v>
      </c>
      <c r="P14" s="57" t="s">
        <v>44</v>
      </c>
      <c r="Q14" s="57" t="s">
        <v>37</v>
      </c>
      <c r="R14" s="57" t="s">
        <v>49</v>
      </c>
      <c r="S14" s="57" t="s">
        <v>37</v>
      </c>
      <c r="T14" s="90">
        <f t="shared" si="0"/>
        <v>80.19047619047619</v>
      </c>
      <c r="U14" s="57">
        <v>21</v>
      </c>
      <c r="V14" s="57"/>
      <c r="W14" s="86">
        <v>79.61</v>
      </c>
      <c r="X14" s="2"/>
      <c r="Y14" s="89">
        <f t="shared" si="1"/>
        <v>79.842190476190467</v>
      </c>
      <c r="Z14" s="2"/>
      <c r="AA14" s="2"/>
      <c r="AB14" s="2"/>
      <c r="AC14" s="2"/>
      <c r="AD14" s="2"/>
    </row>
    <row r="15" spans="1:30">
      <c r="A15" s="11" t="s">
        <v>182</v>
      </c>
      <c r="B15" s="57" t="s">
        <v>33</v>
      </c>
      <c r="C15" s="57" t="s">
        <v>30</v>
      </c>
      <c r="D15" s="57" t="s">
        <v>49</v>
      </c>
      <c r="E15" s="57" t="s">
        <v>37</v>
      </c>
      <c r="F15" s="57" t="s">
        <v>39</v>
      </c>
      <c r="G15" s="57" t="s">
        <v>30</v>
      </c>
      <c r="H15" s="57" t="s">
        <v>49</v>
      </c>
      <c r="I15" s="57" t="s">
        <v>34</v>
      </c>
      <c r="J15" s="57" t="s">
        <v>35</v>
      </c>
      <c r="K15" s="57" t="s">
        <v>37</v>
      </c>
      <c r="L15" s="57" t="s">
        <v>50</v>
      </c>
      <c r="M15" s="57" t="s">
        <v>37</v>
      </c>
      <c r="N15" s="57" t="s">
        <v>49</v>
      </c>
      <c r="O15" s="57" t="s">
        <v>34</v>
      </c>
      <c r="P15" s="57" t="s">
        <v>35</v>
      </c>
      <c r="Q15" s="57" t="s">
        <v>37</v>
      </c>
      <c r="R15" s="57" t="s">
        <v>56</v>
      </c>
      <c r="S15" s="57" t="s">
        <v>37</v>
      </c>
      <c r="T15" s="90">
        <f t="shared" si="0"/>
        <v>79.761904761904759</v>
      </c>
      <c r="U15" s="57">
        <v>21</v>
      </c>
      <c r="V15" s="57"/>
      <c r="W15" s="86">
        <v>81.87</v>
      </c>
      <c r="X15" s="2"/>
      <c r="Y15" s="89">
        <f t="shared" si="1"/>
        <v>81.026761904761912</v>
      </c>
      <c r="Z15" s="2"/>
      <c r="AA15" s="2"/>
      <c r="AB15" s="2"/>
      <c r="AC15" s="2"/>
      <c r="AD15" s="2"/>
    </row>
    <row r="16" spans="1:30">
      <c r="A16" s="11" t="s">
        <v>183</v>
      </c>
      <c r="B16" s="57" t="s">
        <v>36</v>
      </c>
      <c r="C16" s="57" t="s">
        <v>30</v>
      </c>
      <c r="D16" s="57" t="s">
        <v>49</v>
      </c>
      <c r="E16" s="57" t="s">
        <v>37</v>
      </c>
      <c r="F16" s="57" t="s">
        <v>59</v>
      </c>
      <c r="G16" s="57" t="s">
        <v>30</v>
      </c>
      <c r="H16" s="57" t="s">
        <v>38</v>
      </c>
      <c r="I16" s="57" t="s">
        <v>34</v>
      </c>
      <c r="J16" s="57" t="s">
        <v>39</v>
      </c>
      <c r="K16" s="57" t="s">
        <v>37</v>
      </c>
      <c r="L16" s="57" t="s">
        <v>39</v>
      </c>
      <c r="M16" s="57" t="s">
        <v>37</v>
      </c>
      <c r="N16" s="57" t="s">
        <v>60</v>
      </c>
      <c r="O16" s="57" t="s">
        <v>34</v>
      </c>
      <c r="P16" s="57" t="s">
        <v>33</v>
      </c>
      <c r="Q16" s="57" t="s">
        <v>37</v>
      </c>
      <c r="R16" s="57" t="s">
        <v>31</v>
      </c>
      <c r="S16" s="57" t="s">
        <v>37</v>
      </c>
      <c r="T16" s="90">
        <f t="shared" si="0"/>
        <v>80.61904761904762</v>
      </c>
      <c r="U16" s="57">
        <v>21</v>
      </c>
      <c r="V16" s="57"/>
      <c r="W16" s="86">
        <v>84.29</v>
      </c>
      <c r="X16" s="2"/>
      <c r="Y16" s="89">
        <f t="shared" si="1"/>
        <v>82.821619047619052</v>
      </c>
      <c r="Z16" s="2"/>
      <c r="AA16" s="2"/>
      <c r="AB16" s="2"/>
      <c r="AC16" s="2"/>
      <c r="AD16" s="2"/>
    </row>
    <row r="17" spans="1:30">
      <c r="A17" s="11" t="s">
        <v>177</v>
      </c>
      <c r="B17" s="57" t="s">
        <v>44</v>
      </c>
      <c r="C17" s="57" t="s">
        <v>30</v>
      </c>
      <c r="D17" s="57" t="s">
        <v>50</v>
      </c>
      <c r="E17" s="57" t="s">
        <v>37</v>
      </c>
      <c r="F17" s="57" t="s">
        <v>56</v>
      </c>
      <c r="G17" s="57" t="s">
        <v>30</v>
      </c>
      <c r="H17" s="57" t="s">
        <v>33</v>
      </c>
      <c r="I17" s="57" t="s">
        <v>34</v>
      </c>
      <c r="J17" s="57" t="s">
        <v>49</v>
      </c>
      <c r="K17" s="57" t="s">
        <v>37</v>
      </c>
      <c r="L17" s="57" t="s">
        <v>32</v>
      </c>
      <c r="M17" s="57" t="s">
        <v>37</v>
      </c>
      <c r="N17" s="57" t="s">
        <v>36</v>
      </c>
      <c r="O17" s="57" t="s">
        <v>34</v>
      </c>
      <c r="P17" s="57" t="s">
        <v>32</v>
      </c>
      <c r="Q17" s="57" t="s">
        <v>37</v>
      </c>
      <c r="R17" s="57" t="s">
        <v>56</v>
      </c>
      <c r="S17" s="57" t="s">
        <v>37</v>
      </c>
      <c r="T17" s="90">
        <f t="shared" si="0"/>
        <v>77.571428571428569</v>
      </c>
      <c r="U17" s="57">
        <v>21</v>
      </c>
      <c r="V17" s="57"/>
      <c r="W17" s="86">
        <v>80.77</v>
      </c>
      <c r="X17" s="2"/>
      <c r="Y17" s="89">
        <f t="shared" si="1"/>
        <v>79.490571428571428</v>
      </c>
      <c r="Z17" s="2"/>
      <c r="AA17" s="2"/>
      <c r="AB17" s="2"/>
      <c r="AC17" s="2"/>
      <c r="AD17" s="2"/>
    </row>
    <row r="18" spans="1:30">
      <c r="A18" s="11" t="s">
        <v>171</v>
      </c>
      <c r="B18" s="57" t="s">
        <v>33</v>
      </c>
      <c r="C18" s="57" t="s">
        <v>30</v>
      </c>
      <c r="D18" s="57" t="s">
        <v>33</v>
      </c>
      <c r="E18" s="57" t="s">
        <v>37</v>
      </c>
      <c r="F18" s="57" t="s">
        <v>44</v>
      </c>
      <c r="G18" s="57" t="s">
        <v>30</v>
      </c>
      <c r="H18" s="57" t="s">
        <v>38</v>
      </c>
      <c r="I18" s="57" t="s">
        <v>34</v>
      </c>
      <c r="J18" s="57" t="s">
        <v>33</v>
      </c>
      <c r="K18" s="57" t="s">
        <v>37</v>
      </c>
      <c r="L18" s="57" t="s">
        <v>42</v>
      </c>
      <c r="M18" s="57" t="s">
        <v>37</v>
      </c>
      <c r="N18" s="57" t="s">
        <v>32</v>
      </c>
      <c r="O18" s="57" t="s">
        <v>34</v>
      </c>
      <c r="P18" s="57" t="s">
        <v>36</v>
      </c>
      <c r="Q18" s="57" t="s">
        <v>37</v>
      </c>
      <c r="R18" s="57" t="s">
        <v>56</v>
      </c>
      <c r="S18" s="57" t="s">
        <v>37</v>
      </c>
      <c r="T18" s="90">
        <f t="shared" si="0"/>
        <v>79.904761904761898</v>
      </c>
      <c r="U18" s="57">
        <v>21</v>
      </c>
      <c r="V18" s="57"/>
      <c r="W18" s="86">
        <v>80.48</v>
      </c>
      <c r="X18" s="2"/>
      <c r="Y18" s="89">
        <f t="shared" si="1"/>
        <v>80.249904761904759</v>
      </c>
      <c r="Z18" s="2"/>
      <c r="AA18" s="2"/>
      <c r="AB18" s="2"/>
      <c r="AC18" s="2"/>
      <c r="AD18" s="2"/>
    </row>
    <row r="19" spans="1:30">
      <c r="A19" s="11" t="s">
        <v>168</v>
      </c>
      <c r="B19" s="57" t="s">
        <v>50</v>
      </c>
      <c r="C19" s="57" t="s">
        <v>30</v>
      </c>
      <c r="D19" s="57" t="s">
        <v>44</v>
      </c>
      <c r="E19" s="57" t="s">
        <v>37</v>
      </c>
      <c r="F19" s="57" t="s">
        <v>55</v>
      </c>
      <c r="G19" s="57" t="s">
        <v>30</v>
      </c>
      <c r="H19" s="57" t="s">
        <v>50</v>
      </c>
      <c r="I19" s="57" t="s">
        <v>34</v>
      </c>
      <c r="J19" s="57" t="s">
        <v>56</v>
      </c>
      <c r="K19" s="57" t="s">
        <v>37</v>
      </c>
      <c r="L19" s="57" t="s">
        <v>49</v>
      </c>
      <c r="M19" s="57" t="s">
        <v>37</v>
      </c>
      <c r="N19" s="57" t="s">
        <v>36</v>
      </c>
      <c r="O19" s="57" t="s">
        <v>34</v>
      </c>
      <c r="P19" s="57" t="s">
        <v>51</v>
      </c>
      <c r="Q19" s="57" t="s">
        <v>37</v>
      </c>
      <c r="R19" s="57" t="s">
        <v>42</v>
      </c>
      <c r="S19" s="57" t="s">
        <v>37</v>
      </c>
      <c r="T19" s="90">
        <f t="shared" si="0"/>
        <v>77.61904761904762</v>
      </c>
      <c r="U19" s="57">
        <v>21</v>
      </c>
      <c r="V19" s="57"/>
      <c r="W19" s="86">
        <v>78.45</v>
      </c>
      <c r="X19" s="2"/>
      <c r="Y19" s="89">
        <f t="shared" si="1"/>
        <v>78.117619047619058</v>
      </c>
      <c r="Z19" s="2"/>
      <c r="AA19" s="2"/>
      <c r="AB19" s="2"/>
      <c r="AC19" s="2"/>
      <c r="AD19" s="2"/>
    </row>
    <row r="20" spans="1:30">
      <c r="A20" s="11" t="s">
        <v>181</v>
      </c>
      <c r="B20" s="57" t="s">
        <v>50</v>
      </c>
      <c r="C20" s="57" t="s">
        <v>30</v>
      </c>
      <c r="D20" s="57" t="s">
        <v>31</v>
      </c>
      <c r="E20" s="57" t="s">
        <v>37</v>
      </c>
      <c r="F20" s="57" t="s">
        <v>321</v>
      </c>
      <c r="G20" s="57" t="s">
        <v>30</v>
      </c>
      <c r="H20" s="57" t="s">
        <v>44</v>
      </c>
      <c r="I20" s="57" t="s">
        <v>34</v>
      </c>
      <c r="J20" s="57" t="s">
        <v>56</v>
      </c>
      <c r="K20" s="57" t="s">
        <v>37</v>
      </c>
      <c r="L20" s="57" t="s">
        <v>49</v>
      </c>
      <c r="M20" s="57" t="s">
        <v>37</v>
      </c>
      <c r="N20" s="57" t="s">
        <v>59</v>
      </c>
      <c r="O20" s="57" t="s">
        <v>34</v>
      </c>
      <c r="P20" s="57" t="s">
        <v>56</v>
      </c>
      <c r="Q20" s="57" t="s">
        <v>37</v>
      </c>
      <c r="R20" s="57" t="s">
        <v>51</v>
      </c>
      <c r="S20" s="57" t="s">
        <v>37</v>
      </c>
      <c r="T20" s="90">
        <f t="shared" si="0"/>
        <v>75.904761904761898</v>
      </c>
      <c r="U20" s="57">
        <v>21</v>
      </c>
      <c r="V20" s="57"/>
      <c r="W20" s="86">
        <v>73.03</v>
      </c>
      <c r="X20" s="2"/>
      <c r="Y20" s="89">
        <f t="shared" si="1"/>
        <v>74.179904761904766</v>
      </c>
      <c r="Z20" s="2"/>
      <c r="AA20" s="2"/>
      <c r="AB20" s="2"/>
      <c r="AC20" s="2"/>
      <c r="AD20" s="2"/>
    </row>
    <row r="21" spans="1:30">
      <c r="A21" s="11" t="s">
        <v>169</v>
      </c>
      <c r="B21" s="57" t="s">
        <v>33</v>
      </c>
      <c r="C21" s="57" t="s">
        <v>30</v>
      </c>
      <c r="D21" s="57" t="s">
        <v>54</v>
      </c>
      <c r="E21" s="57" t="s">
        <v>37</v>
      </c>
      <c r="F21" s="57" t="s">
        <v>321</v>
      </c>
      <c r="G21" s="57" t="s">
        <v>30</v>
      </c>
      <c r="H21" s="57" t="s">
        <v>50</v>
      </c>
      <c r="I21" s="57" t="s">
        <v>34</v>
      </c>
      <c r="J21" s="57" t="s">
        <v>56</v>
      </c>
      <c r="K21" s="57" t="s">
        <v>37</v>
      </c>
      <c r="L21" s="57" t="s">
        <v>49</v>
      </c>
      <c r="M21" s="57" t="s">
        <v>37</v>
      </c>
      <c r="N21" s="57" t="s">
        <v>55</v>
      </c>
      <c r="O21" s="57" t="s">
        <v>34</v>
      </c>
      <c r="P21" s="57" t="s">
        <v>51</v>
      </c>
      <c r="Q21" s="57" t="s">
        <v>37</v>
      </c>
      <c r="R21" s="57" t="s">
        <v>319</v>
      </c>
      <c r="S21" s="57" t="s">
        <v>37</v>
      </c>
      <c r="T21" s="90">
        <f t="shared" si="0"/>
        <v>73.38095238095238</v>
      </c>
      <c r="U21" s="57">
        <v>21</v>
      </c>
      <c r="V21" s="57"/>
      <c r="W21" s="86">
        <v>74.319999999999993</v>
      </c>
      <c r="X21" s="2"/>
      <c r="Y21" s="89">
        <f t="shared" si="1"/>
        <v>73.944380952380953</v>
      </c>
      <c r="Z21" s="2"/>
      <c r="AA21" s="2"/>
      <c r="AB21" s="2"/>
      <c r="AC21" s="2"/>
      <c r="AD21" s="2"/>
    </row>
    <row r="22" spans="1:30">
      <c r="A22" s="11" t="s">
        <v>176</v>
      </c>
      <c r="B22" s="57" t="s">
        <v>50</v>
      </c>
      <c r="C22" s="57" t="s">
        <v>30</v>
      </c>
      <c r="D22" s="57" t="s">
        <v>31</v>
      </c>
      <c r="E22" s="57" t="s">
        <v>37</v>
      </c>
      <c r="F22" s="57" t="s">
        <v>52</v>
      </c>
      <c r="G22" s="57" t="s">
        <v>30</v>
      </c>
      <c r="H22" s="57" t="s">
        <v>44</v>
      </c>
      <c r="I22" s="57" t="s">
        <v>34</v>
      </c>
      <c r="J22" s="57" t="s">
        <v>56</v>
      </c>
      <c r="K22" s="57" t="s">
        <v>37</v>
      </c>
      <c r="L22" s="57" t="s">
        <v>49</v>
      </c>
      <c r="M22" s="57" t="s">
        <v>37</v>
      </c>
      <c r="N22" s="57" t="s">
        <v>321</v>
      </c>
      <c r="O22" s="57" t="s">
        <v>34</v>
      </c>
      <c r="P22" s="57" t="s">
        <v>51</v>
      </c>
      <c r="Q22" s="57" t="s">
        <v>37</v>
      </c>
      <c r="R22" s="57" t="s">
        <v>31</v>
      </c>
      <c r="S22" s="57" t="s">
        <v>37</v>
      </c>
      <c r="T22" s="90">
        <f t="shared" si="0"/>
        <v>75.952380952380949</v>
      </c>
      <c r="U22" s="57">
        <v>21</v>
      </c>
      <c r="V22" s="57"/>
      <c r="W22" s="86">
        <v>77.739999999999995</v>
      </c>
      <c r="X22" s="2"/>
      <c r="Y22" s="89">
        <f t="shared" si="1"/>
        <v>77.024952380952385</v>
      </c>
      <c r="Z22" s="2"/>
      <c r="AA22" s="2"/>
      <c r="AB22" s="2"/>
      <c r="AC22" s="2"/>
      <c r="AD22" s="2"/>
    </row>
    <row r="23" spans="1:30">
      <c r="A23" s="11" t="s">
        <v>178</v>
      </c>
      <c r="B23" s="57" t="s">
        <v>33</v>
      </c>
      <c r="C23" s="57" t="s">
        <v>30</v>
      </c>
      <c r="D23" s="57" t="s">
        <v>29</v>
      </c>
      <c r="E23" s="57" t="s">
        <v>37</v>
      </c>
      <c r="F23" s="57" t="s">
        <v>59</v>
      </c>
      <c r="G23" s="57" t="s">
        <v>30</v>
      </c>
      <c r="H23" s="57" t="s">
        <v>44</v>
      </c>
      <c r="I23" s="57" t="s">
        <v>34</v>
      </c>
      <c r="J23" s="57" t="s">
        <v>33</v>
      </c>
      <c r="K23" s="57" t="s">
        <v>37</v>
      </c>
      <c r="L23" s="57" t="s">
        <v>42</v>
      </c>
      <c r="M23" s="57" t="s">
        <v>37</v>
      </c>
      <c r="N23" s="57" t="s">
        <v>54</v>
      </c>
      <c r="O23" s="57" t="s">
        <v>34</v>
      </c>
      <c r="P23" s="57" t="s">
        <v>56</v>
      </c>
      <c r="Q23" s="57" t="s">
        <v>37</v>
      </c>
      <c r="R23" s="57" t="s">
        <v>56</v>
      </c>
      <c r="S23" s="57" t="s">
        <v>37</v>
      </c>
      <c r="T23" s="90">
        <f t="shared" si="0"/>
        <v>77.714285714285708</v>
      </c>
      <c r="U23" s="57">
        <v>21</v>
      </c>
      <c r="V23" s="57"/>
      <c r="W23" s="86">
        <v>82</v>
      </c>
      <c r="X23" s="2"/>
      <c r="Y23" s="89">
        <f t="shared" si="1"/>
        <v>80.285714285714278</v>
      </c>
      <c r="Z23" s="2"/>
      <c r="AA23" s="2"/>
      <c r="AB23" s="2"/>
      <c r="AC23" s="2"/>
      <c r="AD23" s="2"/>
    </row>
    <row r="24" spans="1:30">
      <c r="A24" s="11" t="s">
        <v>179</v>
      </c>
      <c r="B24" s="57" t="s">
        <v>33</v>
      </c>
      <c r="C24" s="57" t="s">
        <v>30</v>
      </c>
      <c r="D24" s="57" t="s">
        <v>35</v>
      </c>
      <c r="E24" s="57" t="s">
        <v>37</v>
      </c>
      <c r="F24" s="57" t="s">
        <v>62</v>
      </c>
      <c r="G24" s="57" t="s">
        <v>30</v>
      </c>
      <c r="H24" s="57" t="s">
        <v>35</v>
      </c>
      <c r="I24" s="57" t="s">
        <v>34</v>
      </c>
      <c r="J24" s="57" t="s">
        <v>32</v>
      </c>
      <c r="K24" s="57" t="s">
        <v>37</v>
      </c>
      <c r="L24" s="57" t="s">
        <v>56</v>
      </c>
      <c r="M24" s="57" t="s">
        <v>37</v>
      </c>
      <c r="N24" s="57" t="s">
        <v>49</v>
      </c>
      <c r="O24" s="57" t="s">
        <v>34</v>
      </c>
      <c r="P24" s="57" t="s">
        <v>36</v>
      </c>
      <c r="Q24" s="57" t="s">
        <v>37</v>
      </c>
      <c r="R24" s="57" t="s">
        <v>59</v>
      </c>
      <c r="S24" s="57" t="s">
        <v>37</v>
      </c>
      <c r="T24" s="90">
        <f t="shared" si="0"/>
        <v>77.857142857142861</v>
      </c>
      <c r="U24" s="57">
        <v>21</v>
      </c>
      <c r="V24" s="57"/>
      <c r="W24" s="86">
        <v>77.16</v>
      </c>
      <c r="X24" s="2"/>
      <c r="Y24" s="89">
        <f t="shared" si="1"/>
        <v>77.438857142857145</v>
      </c>
      <c r="Z24" s="2"/>
      <c r="AA24" s="2"/>
      <c r="AB24" s="2"/>
      <c r="AC24" s="2"/>
      <c r="AD24" s="2"/>
    </row>
    <row r="25" spans="1:30">
      <c r="A25" s="11" t="s">
        <v>160</v>
      </c>
      <c r="B25" s="57" t="s">
        <v>33</v>
      </c>
      <c r="C25" s="57" t="s">
        <v>30</v>
      </c>
      <c r="D25" s="57" t="s">
        <v>49</v>
      </c>
      <c r="E25" s="57" t="s">
        <v>37</v>
      </c>
      <c r="F25" s="57" t="s">
        <v>32</v>
      </c>
      <c r="G25" s="57" t="s">
        <v>30</v>
      </c>
      <c r="H25" s="57" t="s">
        <v>35</v>
      </c>
      <c r="I25" s="57" t="s">
        <v>34</v>
      </c>
      <c r="J25" s="57" t="s">
        <v>33</v>
      </c>
      <c r="K25" s="57" t="s">
        <v>37</v>
      </c>
      <c r="L25" s="57" t="s">
        <v>42</v>
      </c>
      <c r="M25" s="57" t="s">
        <v>37</v>
      </c>
      <c r="N25" s="57" t="s">
        <v>31</v>
      </c>
      <c r="O25" s="57" t="s">
        <v>34</v>
      </c>
      <c r="P25" s="57" t="s">
        <v>44</v>
      </c>
      <c r="Q25" s="57" t="s">
        <v>37</v>
      </c>
      <c r="R25" s="57" t="s">
        <v>49</v>
      </c>
      <c r="S25" s="57" t="s">
        <v>37</v>
      </c>
      <c r="T25" s="90">
        <f t="shared" si="0"/>
        <v>81.80952380952381</v>
      </c>
      <c r="U25" s="57">
        <v>21</v>
      </c>
      <c r="V25" s="57"/>
      <c r="W25" s="86">
        <v>79.42</v>
      </c>
      <c r="X25" s="2"/>
      <c r="Y25" s="89">
        <f t="shared" si="1"/>
        <v>80.375809523809522</v>
      </c>
      <c r="Z25" s="2"/>
      <c r="AA25" s="2"/>
      <c r="AB25" s="2"/>
      <c r="AC25" s="2"/>
      <c r="AD25" s="2"/>
    </row>
    <row r="26" spans="1:30">
      <c r="A26" s="11" t="s">
        <v>173</v>
      </c>
      <c r="B26" s="57" t="s">
        <v>33</v>
      </c>
      <c r="C26" s="57" t="s">
        <v>30</v>
      </c>
      <c r="D26" s="57" t="s">
        <v>47</v>
      </c>
      <c r="E26" s="57" t="s">
        <v>37</v>
      </c>
      <c r="F26" s="57" t="s">
        <v>52</v>
      </c>
      <c r="G26" s="57" t="s">
        <v>30</v>
      </c>
      <c r="H26" s="57" t="s">
        <v>51</v>
      </c>
      <c r="I26" s="57" t="s">
        <v>34</v>
      </c>
      <c r="J26" s="57" t="s">
        <v>32</v>
      </c>
      <c r="K26" s="57" t="s">
        <v>37</v>
      </c>
      <c r="L26" s="57" t="s">
        <v>56</v>
      </c>
      <c r="M26" s="57" t="s">
        <v>37</v>
      </c>
      <c r="N26" s="57" t="s">
        <v>32</v>
      </c>
      <c r="O26" s="57" t="s">
        <v>34</v>
      </c>
      <c r="P26" s="57" t="s">
        <v>49</v>
      </c>
      <c r="Q26" s="57" t="s">
        <v>37</v>
      </c>
      <c r="R26" s="57" t="s">
        <v>31</v>
      </c>
      <c r="S26" s="57" t="s">
        <v>37</v>
      </c>
      <c r="T26" s="90">
        <f t="shared" si="0"/>
        <v>77.666666666666671</v>
      </c>
      <c r="U26" s="57">
        <v>21</v>
      </c>
      <c r="V26" s="57"/>
      <c r="W26" s="86">
        <v>79.77</v>
      </c>
      <c r="X26" s="2"/>
      <c r="Y26" s="89">
        <f t="shared" si="1"/>
        <v>78.928666666666658</v>
      </c>
      <c r="Z26" s="2"/>
      <c r="AA26" s="2"/>
      <c r="AB26" s="2"/>
      <c r="AC26" s="2"/>
      <c r="AD26" s="2"/>
    </row>
    <row r="27" spans="1:30">
      <c r="A27" s="11" t="s">
        <v>159</v>
      </c>
      <c r="B27" s="57" t="s">
        <v>33</v>
      </c>
      <c r="C27" s="57" t="s">
        <v>30</v>
      </c>
      <c r="D27" s="57" t="s">
        <v>39</v>
      </c>
      <c r="E27" s="57" t="s">
        <v>37</v>
      </c>
      <c r="F27" s="57" t="s">
        <v>29</v>
      </c>
      <c r="G27" s="57" t="s">
        <v>30</v>
      </c>
      <c r="H27" s="57" t="s">
        <v>29</v>
      </c>
      <c r="I27" s="57" t="s">
        <v>34</v>
      </c>
      <c r="J27" s="57" t="s">
        <v>35</v>
      </c>
      <c r="K27" s="57" t="s">
        <v>37</v>
      </c>
      <c r="L27" s="57" t="s">
        <v>50</v>
      </c>
      <c r="M27" s="57" t="s">
        <v>37</v>
      </c>
      <c r="N27" s="57" t="s">
        <v>35</v>
      </c>
      <c r="O27" s="57" t="s">
        <v>34</v>
      </c>
      <c r="P27" s="57" t="s">
        <v>51</v>
      </c>
      <c r="Q27" s="57" t="s">
        <v>37</v>
      </c>
      <c r="R27" s="57" t="s">
        <v>32</v>
      </c>
      <c r="S27" s="57" t="s">
        <v>37</v>
      </c>
      <c r="T27" s="90">
        <f t="shared" si="0"/>
        <v>78.523809523809518</v>
      </c>
      <c r="U27" s="57">
        <v>21</v>
      </c>
      <c r="V27" s="57"/>
      <c r="W27" s="86">
        <v>81.03</v>
      </c>
      <c r="X27" s="2"/>
      <c r="Y27" s="89">
        <f t="shared" si="1"/>
        <v>80.027523809523814</v>
      </c>
      <c r="Z27" s="2"/>
      <c r="AA27" s="2"/>
      <c r="AB27" s="2"/>
      <c r="AC27" s="2"/>
      <c r="AD27" s="2"/>
    </row>
    <row r="28" spans="1:30">
      <c r="A28" s="11" t="s">
        <v>172</v>
      </c>
      <c r="B28" s="57" t="s">
        <v>33</v>
      </c>
      <c r="C28" s="57" t="s">
        <v>30</v>
      </c>
      <c r="D28" s="57" t="s">
        <v>42</v>
      </c>
      <c r="E28" s="57" t="s">
        <v>37</v>
      </c>
      <c r="F28" s="57" t="s">
        <v>322</v>
      </c>
      <c r="G28" s="57" t="s">
        <v>30</v>
      </c>
      <c r="H28" s="57" t="s">
        <v>50</v>
      </c>
      <c r="I28" s="57" t="s">
        <v>34</v>
      </c>
      <c r="J28" s="57" t="s">
        <v>35</v>
      </c>
      <c r="K28" s="57" t="s">
        <v>37</v>
      </c>
      <c r="L28" s="57" t="s">
        <v>50</v>
      </c>
      <c r="M28" s="57" t="s">
        <v>37</v>
      </c>
      <c r="N28" s="57" t="s">
        <v>32</v>
      </c>
      <c r="O28" s="57" t="s">
        <v>34</v>
      </c>
      <c r="P28" s="57" t="s">
        <v>36</v>
      </c>
      <c r="Q28" s="57" t="s">
        <v>37</v>
      </c>
      <c r="R28" s="57" t="s">
        <v>32</v>
      </c>
      <c r="S28" s="57" t="s">
        <v>37</v>
      </c>
      <c r="T28" s="90">
        <f t="shared" si="0"/>
        <v>78.047619047619051</v>
      </c>
      <c r="U28" s="57">
        <v>21</v>
      </c>
      <c r="V28" s="57"/>
      <c r="W28" s="86">
        <v>79.39</v>
      </c>
      <c r="X28" s="2"/>
      <c r="Y28" s="89">
        <f t="shared" si="1"/>
        <v>78.853047619047629</v>
      </c>
      <c r="Z28" s="2"/>
      <c r="AA28" s="2"/>
      <c r="AB28" s="2"/>
      <c r="AC28" s="2"/>
      <c r="AD28" s="2"/>
    </row>
    <row r="29" spans="1:30">
      <c r="A29" s="11" t="s">
        <v>188</v>
      </c>
      <c r="B29" s="57" t="s">
        <v>44</v>
      </c>
      <c r="C29" s="57" t="s">
        <v>30</v>
      </c>
      <c r="D29" s="57" t="s">
        <v>29</v>
      </c>
      <c r="E29" s="57" t="s">
        <v>37</v>
      </c>
      <c r="F29" s="57" t="s">
        <v>55</v>
      </c>
      <c r="G29" s="57" t="s">
        <v>30</v>
      </c>
      <c r="H29" s="57" t="s">
        <v>32</v>
      </c>
      <c r="I29" s="57" t="s">
        <v>34</v>
      </c>
      <c r="J29" s="57" t="s">
        <v>32</v>
      </c>
      <c r="K29" s="57" t="s">
        <v>37</v>
      </c>
      <c r="L29" s="57" t="s">
        <v>56</v>
      </c>
      <c r="M29" s="57" t="s">
        <v>37</v>
      </c>
      <c r="N29" s="57" t="s">
        <v>66</v>
      </c>
      <c r="O29" s="57" t="s">
        <v>34</v>
      </c>
      <c r="P29" s="57" t="s">
        <v>33</v>
      </c>
      <c r="Q29" s="57" t="s">
        <v>37</v>
      </c>
      <c r="R29" s="57" t="s">
        <v>38</v>
      </c>
      <c r="S29" s="57" t="s">
        <v>37</v>
      </c>
      <c r="T29" s="90">
        <f t="shared" si="0"/>
        <v>76.714285714285708</v>
      </c>
      <c r="U29" s="57">
        <v>21</v>
      </c>
      <c r="V29" s="57"/>
      <c r="W29" s="86">
        <v>79.55</v>
      </c>
      <c r="X29" s="2"/>
      <c r="Y29" s="89">
        <f t="shared" si="1"/>
        <v>78.415714285714273</v>
      </c>
      <c r="Z29" s="2"/>
      <c r="AA29" s="2"/>
      <c r="AB29" s="2"/>
      <c r="AC29" s="2"/>
      <c r="AD29" s="2"/>
    </row>
    <row r="30" spans="1:30">
      <c r="A30" s="11" t="s">
        <v>184</v>
      </c>
      <c r="B30" s="57" t="s">
        <v>33</v>
      </c>
      <c r="C30" s="57" t="s">
        <v>30</v>
      </c>
      <c r="D30" s="57" t="s">
        <v>50</v>
      </c>
      <c r="E30" s="57" t="s">
        <v>37</v>
      </c>
      <c r="F30" s="57" t="s">
        <v>321</v>
      </c>
      <c r="G30" s="57" t="s">
        <v>30</v>
      </c>
      <c r="H30" s="57" t="s">
        <v>33</v>
      </c>
      <c r="I30" s="57" t="s">
        <v>34</v>
      </c>
      <c r="J30" s="57" t="s">
        <v>49</v>
      </c>
      <c r="K30" s="57" t="s">
        <v>37</v>
      </c>
      <c r="L30" s="57" t="s">
        <v>32</v>
      </c>
      <c r="M30" s="57" t="s">
        <v>37</v>
      </c>
      <c r="N30" s="57" t="s">
        <v>36</v>
      </c>
      <c r="O30" s="57" t="s">
        <v>34</v>
      </c>
      <c r="P30" s="57" t="s">
        <v>44</v>
      </c>
      <c r="Q30" s="57" t="s">
        <v>37</v>
      </c>
      <c r="R30" s="57" t="s">
        <v>59</v>
      </c>
      <c r="S30" s="57" t="s">
        <v>37</v>
      </c>
      <c r="T30" s="90">
        <f t="shared" si="0"/>
        <v>76.476190476190482</v>
      </c>
      <c r="U30" s="57">
        <v>21</v>
      </c>
      <c r="V30" s="57"/>
      <c r="W30" s="86">
        <v>74.349999999999994</v>
      </c>
      <c r="X30" s="2"/>
      <c r="Y30" s="89">
        <f t="shared" si="1"/>
        <v>75.200476190476195</v>
      </c>
      <c r="Z30" s="2"/>
      <c r="AA30" s="2"/>
      <c r="AB30" s="2"/>
      <c r="AC30" s="2"/>
      <c r="AD30" s="2"/>
    </row>
    <row r="31" spans="1:30">
      <c r="A31" s="11" t="s">
        <v>157</v>
      </c>
      <c r="B31" s="57" t="s">
        <v>33</v>
      </c>
      <c r="C31" s="57" t="s">
        <v>30</v>
      </c>
      <c r="D31" s="57" t="s">
        <v>45</v>
      </c>
      <c r="E31" s="57" t="s">
        <v>37</v>
      </c>
      <c r="F31" s="57" t="s">
        <v>47</v>
      </c>
      <c r="G31" s="57" t="s">
        <v>30</v>
      </c>
      <c r="H31" s="57" t="s">
        <v>32</v>
      </c>
      <c r="I31" s="57" t="s">
        <v>34</v>
      </c>
      <c r="J31" s="57" t="s">
        <v>35</v>
      </c>
      <c r="K31" s="57" t="s">
        <v>37</v>
      </c>
      <c r="L31" s="57" t="s">
        <v>50</v>
      </c>
      <c r="M31" s="57" t="s">
        <v>37</v>
      </c>
      <c r="N31" s="57" t="s">
        <v>35</v>
      </c>
      <c r="O31" s="57" t="s">
        <v>34</v>
      </c>
      <c r="P31" s="57" t="s">
        <v>49</v>
      </c>
      <c r="Q31" s="57" t="s">
        <v>37</v>
      </c>
      <c r="R31" s="57" t="s">
        <v>47</v>
      </c>
      <c r="S31" s="57" t="s">
        <v>37</v>
      </c>
      <c r="T31" s="90">
        <f t="shared" si="0"/>
        <v>82.285714285714292</v>
      </c>
      <c r="U31" s="57">
        <v>21</v>
      </c>
      <c r="V31" s="57"/>
      <c r="W31" s="86">
        <v>84.03</v>
      </c>
      <c r="X31" s="2"/>
      <c r="Y31" s="89">
        <f t="shared" si="1"/>
        <v>83.332285714285717</v>
      </c>
      <c r="Z31" s="2"/>
      <c r="AA31" s="2"/>
      <c r="AB31" s="2"/>
      <c r="AC31" s="2"/>
      <c r="AD31" s="2"/>
    </row>
    <row r="32" spans="1:30">
      <c r="A32" s="11" t="s">
        <v>166</v>
      </c>
      <c r="B32" s="57" t="s">
        <v>50</v>
      </c>
      <c r="C32" s="57" t="s">
        <v>30</v>
      </c>
      <c r="D32" s="57" t="s">
        <v>49</v>
      </c>
      <c r="E32" s="57" t="s">
        <v>37</v>
      </c>
      <c r="F32" s="57" t="s">
        <v>323</v>
      </c>
      <c r="G32" s="57" t="s">
        <v>30</v>
      </c>
      <c r="H32" s="57" t="s">
        <v>50</v>
      </c>
      <c r="I32" s="57" t="s">
        <v>34</v>
      </c>
      <c r="J32" s="57" t="s">
        <v>35</v>
      </c>
      <c r="K32" s="57" t="s">
        <v>37</v>
      </c>
      <c r="L32" s="57" t="s">
        <v>50</v>
      </c>
      <c r="M32" s="57" t="s">
        <v>37</v>
      </c>
      <c r="N32" s="57" t="s">
        <v>36</v>
      </c>
      <c r="O32" s="57" t="s">
        <v>34</v>
      </c>
      <c r="P32" s="57" t="s">
        <v>49</v>
      </c>
      <c r="Q32" s="57" t="s">
        <v>37</v>
      </c>
      <c r="R32" s="57" t="s">
        <v>32</v>
      </c>
      <c r="S32" s="57" t="s">
        <v>37</v>
      </c>
      <c r="T32" s="90">
        <f t="shared" si="0"/>
        <v>77.19047619047619</v>
      </c>
      <c r="U32" s="57">
        <v>21</v>
      </c>
      <c r="V32" s="57"/>
      <c r="W32" s="86">
        <v>79.06</v>
      </c>
      <c r="X32" s="2"/>
      <c r="Y32" s="89">
        <f t="shared" si="1"/>
        <v>78.31219047619048</v>
      </c>
      <c r="Z32" s="2"/>
      <c r="AA32" s="2"/>
      <c r="AB32" s="2"/>
      <c r="AC32" s="2"/>
      <c r="AD32" s="2"/>
    </row>
    <row r="33" spans="1:30">
      <c r="A33" s="11" t="s">
        <v>161</v>
      </c>
      <c r="B33" s="57" t="s">
        <v>33</v>
      </c>
      <c r="C33" s="57" t="s">
        <v>30</v>
      </c>
      <c r="D33" s="57" t="s">
        <v>31</v>
      </c>
      <c r="E33" s="57" t="s">
        <v>37</v>
      </c>
      <c r="F33" s="57" t="s">
        <v>32</v>
      </c>
      <c r="G33" s="57" t="s">
        <v>30</v>
      </c>
      <c r="H33" s="57" t="s">
        <v>29</v>
      </c>
      <c r="I33" s="57" t="s">
        <v>34</v>
      </c>
      <c r="J33" s="57" t="s">
        <v>49</v>
      </c>
      <c r="K33" s="57" t="s">
        <v>37</v>
      </c>
      <c r="L33" s="57" t="s">
        <v>32</v>
      </c>
      <c r="M33" s="57" t="s">
        <v>37</v>
      </c>
      <c r="N33" s="57" t="s">
        <v>35</v>
      </c>
      <c r="O33" s="57" t="s">
        <v>34</v>
      </c>
      <c r="P33" s="57" t="s">
        <v>29</v>
      </c>
      <c r="Q33" s="57" t="s">
        <v>37</v>
      </c>
      <c r="R33" s="57" t="s">
        <v>48</v>
      </c>
      <c r="S33" s="57" t="s">
        <v>37</v>
      </c>
      <c r="T33" s="90">
        <f t="shared" si="0"/>
        <v>81</v>
      </c>
      <c r="U33" s="57">
        <v>21</v>
      </c>
      <c r="V33" s="57"/>
      <c r="W33" s="86">
        <v>81.87</v>
      </c>
      <c r="X33" s="2"/>
      <c r="Y33" s="89">
        <f t="shared" si="1"/>
        <v>81.521999999999991</v>
      </c>
      <c r="Z33" s="2"/>
      <c r="AA33" s="2"/>
      <c r="AB33" s="2"/>
      <c r="AC33" s="2"/>
      <c r="AD33" s="2"/>
    </row>
    <row r="34" spans="1:30">
      <c r="A34" s="11" t="s">
        <v>180</v>
      </c>
      <c r="B34" s="57" t="s">
        <v>33</v>
      </c>
      <c r="C34" s="57" t="s">
        <v>30</v>
      </c>
      <c r="D34" s="57" t="s">
        <v>35</v>
      </c>
      <c r="E34" s="57" t="s">
        <v>37</v>
      </c>
      <c r="F34" s="57" t="s">
        <v>49</v>
      </c>
      <c r="G34" s="57" t="s">
        <v>30</v>
      </c>
      <c r="H34" s="57" t="s">
        <v>33</v>
      </c>
      <c r="I34" s="57" t="s">
        <v>34</v>
      </c>
      <c r="J34" s="57" t="s">
        <v>49</v>
      </c>
      <c r="K34" s="57" t="s">
        <v>37</v>
      </c>
      <c r="L34" s="57" t="s">
        <v>32</v>
      </c>
      <c r="M34" s="57" t="s">
        <v>37</v>
      </c>
      <c r="N34" s="57" t="s">
        <v>44</v>
      </c>
      <c r="O34" s="57" t="s">
        <v>34</v>
      </c>
      <c r="P34" s="57" t="s">
        <v>33</v>
      </c>
      <c r="Q34" s="57" t="s">
        <v>37</v>
      </c>
      <c r="R34" s="57" t="s">
        <v>42</v>
      </c>
      <c r="S34" s="57" t="s">
        <v>37</v>
      </c>
      <c r="T34" s="90">
        <f t="shared" si="0"/>
        <v>81.571428571428569</v>
      </c>
      <c r="U34" s="57">
        <v>21</v>
      </c>
      <c r="V34" s="57"/>
      <c r="W34" s="87">
        <v>77.23</v>
      </c>
      <c r="X34" s="3"/>
      <c r="Y34" s="89">
        <f t="shared" si="1"/>
        <v>78.966571428571427</v>
      </c>
      <c r="Z34" s="2"/>
      <c r="AA34" s="2"/>
      <c r="AB34" s="3"/>
      <c r="AC34" s="3"/>
      <c r="AD34" s="3"/>
    </row>
    <row r="35" spans="1:30">
      <c r="A35" s="11" t="s">
        <v>187</v>
      </c>
      <c r="B35" s="57" t="s">
        <v>44</v>
      </c>
      <c r="C35" s="57" t="s">
        <v>30</v>
      </c>
      <c r="D35" s="57" t="s">
        <v>55</v>
      </c>
      <c r="E35" s="57" t="s">
        <v>37</v>
      </c>
      <c r="F35" s="57" t="s">
        <v>47</v>
      </c>
      <c r="G35" s="57" t="s">
        <v>30</v>
      </c>
      <c r="H35" s="57" t="s">
        <v>33</v>
      </c>
      <c r="I35" s="57" t="s">
        <v>34</v>
      </c>
      <c r="J35" s="57" t="s">
        <v>49</v>
      </c>
      <c r="K35" s="57" t="s">
        <v>37</v>
      </c>
      <c r="L35" s="57" t="s">
        <v>32</v>
      </c>
      <c r="M35" s="57" t="s">
        <v>37</v>
      </c>
      <c r="N35" s="57" t="s">
        <v>36</v>
      </c>
      <c r="O35" s="57" t="s">
        <v>34</v>
      </c>
      <c r="P35" s="57" t="s">
        <v>36</v>
      </c>
      <c r="Q35" s="57" t="s">
        <v>37</v>
      </c>
      <c r="R35" s="57" t="s">
        <v>39</v>
      </c>
      <c r="S35" s="57" t="s">
        <v>37</v>
      </c>
      <c r="T35" s="90">
        <f t="shared" si="0"/>
        <v>78.571428571428569</v>
      </c>
      <c r="U35" s="57">
        <v>21</v>
      </c>
      <c r="V35" s="57"/>
      <c r="W35" s="87">
        <v>74.52</v>
      </c>
      <c r="X35" s="3"/>
      <c r="Y35" s="89">
        <f t="shared" si="1"/>
        <v>76.140571428571434</v>
      </c>
      <c r="Z35" s="2"/>
      <c r="AA35" s="2"/>
      <c r="AB35" s="3"/>
      <c r="AC35" s="3"/>
      <c r="AD35" s="3"/>
    </row>
    <row r="36" spans="1:30">
      <c r="A36" s="11" t="s">
        <v>185</v>
      </c>
      <c r="B36" s="57" t="s">
        <v>50</v>
      </c>
      <c r="C36" s="57" t="s">
        <v>30</v>
      </c>
      <c r="D36" s="57" t="s">
        <v>61</v>
      </c>
      <c r="E36" s="57" t="s">
        <v>37</v>
      </c>
      <c r="F36" s="57" t="s">
        <v>53</v>
      </c>
      <c r="G36" s="57"/>
      <c r="H36" s="57" t="s">
        <v>319</v>
      </c>
      <c r="I36" s="57"/>
      <c r="J36" s="57" t="s">
        <v>56</v>
      </c>
      <c r="K36" s="57"/>
      <c r="L36" s="57" t="s">
        <v>35</v>
      </c>
      <c r="M36" s="57" t="s">
        <v>37</v>
      </c>
      <c r="N36" s="57" t="s">
        <v>55</v>
      </c>
      <c r="O36" s="57" t="s">
        <v>34</v>
      </c>
      <c r="P36" s="57" t="s">
        <v>56</v>
      </c>
      <c r="Q36" s="57"/>
      <c r="R36" s="57" t="s">
        <v>47</v>
      </c>
      <c r="S36" s="57" t="s">
        <v>37</v>
      </c>
      <c r="T36" s="90">
        <f t="shared" si="0"/>
        <v>76.5</v>
      </c>
      <c r="U36" s="57">
        <v>12</v>
      </c>
      <c r="V36" s="57"/>
      <c r="W36" s="87">
        <v>75.06</v>
      </c>
      <c r="X36" s="3"/>
      <c r="Y36" s="89">
        <f t="shared" si="1"/>
        <v>75.635999999999996</v>
      </c>
      <c r="Z36" s="2"/>
      <c r="AA36" s="2"/>
      <c r="AB36" s="3"/>
      <c r="AC36" s="3"/>
      <c r="AD36" s="3"/>
    </row>
  </sheetData>
  <mergeCells count="13">
    <mergeCell ref="A1:A2"/>
    <mergeCell ref="T1:T2"/>
    <mergeCell ref="U1:U2"/>
    <mergeCell ref="V1:V2"/>
    <mergeCell ref="B1:S1"/>
    <mergeCell ref="AB1:AB2"/>
    <mergeCell ref="AC1:AC2"/>
    <mergeCell ref="AD1:AD2"/>
    <mergeCell ref="W1:W2"/>
    <mergeCell ref="X1:X2"/>
    <mergeCell ref="Y1:Y2"/>
    <mergeCell ref="Z1:Z2"/>
    <mergeCell ref="AA1:AA2"/>
  </mergeCells>
  <phoneticPr fontId="19" type="noConversion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D73"/>
  <sheetViews>
    <sheetView zoomScale="91" zoomScaleNormal="91" workbookViewId="0">
      <selection activeCell="R3" sqref="R3"/>
    </sheetView>
  </sheetViews>
  <sheetFormatPr defaultColWidth="9" defaultRowHeight="14.25"/>
  <sheetData>
    <row r="1" spans="1:30" ht="15">
      <c r="A1" s="99" t="s">
        <v>0</v>
      </c>
      <c r="B1" s="99" t="s">
        <v>1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97" t="s">
        <v>2</v>
      </c>
      <c r="S1" s="105" t="s">
        <v>3</v>
      </c>
      <c r="T1" s="107" t="s">
        <v>4</v>
      </c>
      <c r="U1" s="97" t="s">
        <v>5</v>
      </c>
      <c r="V1" s="99" t="s">
        <v>6</v>
      </c>
      <c r="W1" s="137" t="s">
        <v>7</v>
      </c>
      <c r="X1" s="91" t="s">
        <v>8</v>
      </c>
      <c r="Y1" s="91" t="s">
        <v>9</v>
      </c>
      <c r="Z1" s="91" t="s">
        <v>10</v>
      </c>
      <c r="AA1" s="93" t="s">
        <v>11</v>
      </c>
      <c r="AB1" s="95" t="s">
        <v>12</v>
      </c>
    </row>
    <row r="2" spans="1:30" ht="14.25" customHeight="1">
      <c r="A2" s="100"/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4" t="s">
        <v>24</v>
      </c>
      <c r="N2" s="4" t="s">
        <v>25</v>
      </c>
      <c r="O2" s="4" t="s">
        <v>26</v>
      </c>
      <c r="P2" s="4" t="s">
        <v>27</v>
      </c>
      <c r="Q2" s="4" t="s">
        <v>28</v>
      </c>
      <c r="R2" s="136"/>
      <c r="S2" s="106"/>
      <c r="T2" s="108"/>
      <c r="U2" s="136"/>
      <c r="V2" s="100"/>
      <c r="W2" s="100"/>
      <c r="X2" s="132"/>
      <c r="Y2" s="132"/>
      <c r="Z2" s="132"/>
      <c r="AA2" s="134"/>
      <c r="AB2" s="135"/>
    </row>
    <row r="3" spans="1:30">
      <c r="A3" s="80" t="s">
        <v>191</v>
      </c>
      <c r="B3" s="80" t="s">
        <v>192</v>
      </c>
      <c r="C3" s="80" t="s">
        <v>193</v>
      </c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1">
        <f>(B3*C3+D3*E3+F3*G3+H3*I3+J3*K3+L3*M3+N3*O3+P3*Q3)/S3</f>
        <v>82</v>
      </c>
      <c r="S3" s="82">
        <f>C3+E3+G3+I3+K3+M3+O3+Q3</f>
        <v>2</v>
      </c>
      <c r="T3" s="82"/>
      <c r="U3" s="81">
        <v>81</v>
      </c>
      <c r="V3" s="83"/>
      <c r="W3" s="81">
        <f>0.6*U3+0.4*R3</f>
        <v>81.400000000000006</v>
      </c>
      <c r="X3" s="2"/>
      <c r="Y3" s="2"/>
      <c r="Z3" s="2"/>
      <c r="AA3" s="2"/>
      <c r="AB3" s="2"/>
      <c r="AD3" s="10"/>
    </row>
    <row r="4" spans="1:30">
      <c r="A4" s="80" t="s">
        <v>194</v>
      </c>
      <c r="B4" s="80" t="s">
        <v>195</v>
      </c>
      <c r="C4" s="80" t="s">
        <v>193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1">
        <f t="shared" ref="R4:R67" si="0">(B4*C4+D4*E4+F4*G4+H4*I4+J4*K4+L4*M4+N4*O4+P4*Q4)/S4</f>
        <v>84</v>
      </c>
      <c r="S4" s="82">
        <f t="shared" ref="S4:S67" si="1">C4+E4+G4+I4+K4+M4+O4+Q4</f>
        <v>2</v>
      </c>
      <c r="T4" s="82"/>
      <c r="U4" s="81">
        <v>78.5</v>
      </c>
      <c r="V4" s="83"/>
      <c r="W4" s="81">
        <f t="shared" ref="W4:W67" si="2">0.6*U4+0.4*R4</f>
        <v>80.7</v>
      </c>
      <c r="X4" s="2"/>
      <c r="Y4" s="2"/>
      <c r="Z4" s="2"/>
      <c r="AA4" s="2"/>
      <c r="AB4" s="2"/>
      <c r="AD4" s="10"/>
    </row>
    <row r="5" spans="1:30">
      <c r="A5" s="80" t="s">
        <v>196</v>
      </c>
      <c r="B5" s="80" t="s">
        <v>197</v>
      </c>
      <c r="C5" s="80" t="s">
        <v>193</v>
      </c>
      <c r="D5" s="80" t="s">
        <v>198</v>
      </c>
      <c r="E5" s="80" t="s">
        <v>199</v>
      </c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1">
        <f t="shared" si="0"/>
        <v>72.400000000000006</v>
      </c>
      <c r="S5" s="82">
        <f t="shared" si="1"/>
        <v>5</v>
      </c>
      <c r="T5" s="82"/>
      <c r="U5" s="81">
        <v>77.14</v>
      </c>
      <c r="V5" s="83"/>
      <c r="W5" s="81">
        <f t="shared" si="2"/>
        <v>75.244</v>
      </c>
      <c r="X5" s="2"/>
      <c r="Y5" s="2"/>
      <c r="Z5" s="2"/>
      <c r="AA5" s="2"/>
      <c r="AB5" s="2"/>
      <c r="AD5" s="10"/>
    </row>
    <row r="6" spans="1:30">
      <c r="A6" s="80" t="s">
        <v>200</v>
      </c>
      <c r="B6" s="80" t="s">
        <v>201</v>
      </c>
      <c r="C6" s="80" t="s">
        <v>193</v>
      </c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1">
        <f t="shared" si="0"/>
        <v>87</v>
      </c>
      <c r="S6" s="82">
        <f t="shared" si="1"/>
        <v>2</v>
      </c>
      <c r="T6" s="82"/>
      <c r="U6" s="81">
        <v>82.29</v>
      </c>
      <c r="V6" s="83"/>
      <c r="W6" s="81">
        <f t="shared" si="2"/>
        <v>84.174000000000007</v>
      </c>
      <c r="X6" s="2"/>
      <c r="Y6" s="2"/>
      <c r="Z6" s="2"/>
      <c r="AA6" s="2"/>
      <c r="AB6" s="2"/>
      <c r="AD6" s="10"/>
    </row>
    <row r="7" spans="1:30">
      <c r="A7" s="80" t="s">
        <v>202</v>
      </c>
      <c r="B7" s="80" t="s">
        <v>203</v>
      </c>
      <c r="C7" s="80" t="s">
        <v>199</v>
      </c>
      <c r="D7" s="80" t="s">
        <v>204</v>
      </c>
      <c r="E7" s="80" t="s">
        <v>199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1">
        <f t="shared" si="0"/>
        <v>78.5</v>
      </c>
      <c r="S7" s="82">
        <f t="shared" si="1"/>
        <v>6</v>
      </c>
      <c r="T7" s="82"/>
      <c r="U7" s="81">
        <v>85.07</v>
      </c>
      <c r="V7" s="83"/>
      <c r="W7" s="81">
        <f t="shared" si="2"/>
        <v>82.441999999999993</v>
      </c>
      <c r="X7" s="2"/>
      <c r="Y7" s="2"/>
      <c r="Z7" s="2"/>
      <c r="AA7" s="2"/>
      <c r="AB7" s="2"/>
      <c r="AD7" s="10"/>
    </row>
    <row r="8" spans="1:30">
      <c r="A8" s="80" t="s">
        <v>205</v>
      </c>
      <c r="B8" s="80" t="s">
        <v>204</v>
      </c>
      <c r="C8" s="80" t="s">
        <v>193</v>
      </c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1">
        <f t="shared" si="0"/>
        <v>77</v>
      </c>
      <c r="S8" s="82">
        <f t="shared" si="1"/>
        <v>2</v>
      </c>
      <c r="T8" s="82"/>
      <c r="U8" s="81">
        <v>83.36</v>
      </c>
      <c r="V8" s="83"/>
      <c r="W8" s="81">
        <f t="shared" si="2"/>
        <v>80.816000000000003</v>
      </c>
      <c r="X8" s="2"/>
      <c r="Y8" s="2"/>
      <c r="Z8" s="2"/>
      <c r="AA8" s="2"/>
      <c r="AB8" s="2"/>
      <c r="AD8" s="10"/>
    </row>
    <row r="9" spans="1:30">
      <c r="A9" s="80" t="s">
        <v>206</v>
      </c>
      <c r="B9" s="80" t="s">
        <v>197</v>
      </c>
      <c r="C9" s="80" t="s">
        <v>199</v>
      </c>
      <c r="D9" s="80" t="s">
        <v>207</v>
      </c>
      <c r="E9" s="80" t="s">
        <v>199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1">
        <f t="shared" si="0"/>
        <v>82</v>
      </c>
      <c r="S9" s="82">
        <f t="shared" si="1"/>
        <v>6</v>
      </c>
      <c r="T9" s="82"/>
      <c r="U9" s="81">
        <v>80.14</v>
      </c>
      <c r="V9" s="83"/>
      <c r="W9" s="81">
        <f t="shared" si="2"/>
        <v>80.884</v>
      </c>
      <c r="X9" s="2"/>
      <c r="Y9" s="2"/>
      <c r="Z9" s="2"/>
      <c r="AA9" s="2"/>
      <c r="AB9" s="2"/>
      <c r="AD9" s="10"/>
    </row>
    <row r="10" spans="1:30">
      <c r="A10" s="80" t="s">
        <v>208</v>
      </c>
      <c r="B10" s="80" t="s">
        <v>209</v>
      </c>
      <c r="C10" s="80" t="s">
        <v>193</v>
      </c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1">
        <f t="shared" si="0"/>
        <v>76</v>
      </c>
      <c r="S10" s="82">
        <f t="shared" si="1"/>
        <v>2</v>
      </c>
      <c r="T10" s="82"/>
      <c r="U10" s="81">
        <v>78.540000000000006</v>
      </c>
      <c r="V10" s="83"/>
      <c r="W10" s="81">
        <f t="shared" si="2"/>
        <v>77.524000000000001</v>
      </c>
      <c r="X10" s="2"/>
      <c r="Y10" s="2"/>
      <c r="Z10" s="2"/>
      <c r="AA10" s="2"/>
      <c r="AB10" s="2"/>
      <c r="AD10" s="10"/>
    </row>
    <row r="11" spans="1:30">
      <c r="A11" s="80" t="s">
        <v>210</v>
      </c>
      <c r="B11" s="80" t="s">
        <v>207</v>
      </c>
      <c r="C11" s="80" t="s">
        <v>193</v>
      </c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1">
        <f t="shared" si="0"/>
        <v>85</v>
      </c>
      <c r="S11" s="82">
        <f t="shared" si="1"/>
        <v>2</v>
      </c>
      <c r="T11" s="82"/>
      <c r="U11" s="81">
        <v>78.08</v>
      </c>
      <c r="V11" s="83"/>
      <c r="W11" s="81">
        <f t="shared" si="2"/>
        <v>80.847999999999999</v>
      </c>
      <c r="X11" s="2"/>
      <c r="Y11" s="2"/>
      <c r="Z11" s="2"/>
      <c r="AA11" s="2"/>
      <c r="AB11" s="2"/>
      <c r="AD11" s="10"/>
    </row>
    <row r="12" spans="1:30">
      <c r="A12" s="80" t="s">
        <v>211</v>
      </c>
      <c r="B12" s="80" t="s">
        <v>201</v>
      </c>
      <c r="C12" s="80" t="s">
        <v>193</v>
      </c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1">
        <f t="shared" si="0"/>
        <v>87</v>
      </c>
      <c r="S12" s="82">
        <f t="shared" si="1"/>
        <v>2</v>
      </c>
      <c r="T12" s="82"/>
      <c r="U12" s="81">
        <v>84.15</v>
      </c>
      <c r="V12" s="83"/>
      <c r="W12" s="81">
        <f t="shared" si="2"/>
        <v>85.29</v>
      </c>
      <c r="X12" s="2"/>
      <c r="Y12" s="2"/>
      <c r="Z12" s="2"/>
      <c r="AA12" s="2"/>
      <c r="AB12" s="2"/>
      <c r="AD12" s="10"/>
    </row>
    <row r="13" spans="1:30">
      <c r="A13" s="80" t="s">
        <v>212</v>
      </c>
      <c r="B13" s="80" t="s">
        <v>213</v>
      </c>
      <c r="C13" s="80" t="s">
        <v>193</v>
      </c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1">
        <f t="shared" si="0"/>
        <v>75</v>
      </c>
      <c r="S13" s="82">
        <f t="shared" si="1"/>
        <v>2</v>
      </c>
      <c r="T13" s="82"/>
      <c r="U13" s="81">
        <v>73.38</v>
      </c>
      <c r="V13" s="83"/>
      <c r="W13" s="81">
        <f t="shared" si="2"/>
        <v>74.027999999999992</v>
      </c>
      <c r="X13" s="2"/>
      <c r="Y13" s="2"/>
      <c r="Z13" s="2"/>
      <c r="AA13" s="2"/>
      <c r="AB13" s="2"/>
      <c r="AD13" s="10"/>
    </row>
    <row r="14" spans="1:30">
      <c r="A14" s="80" t="s">
        <v>214</v>
      </c>
      <c r="B14" s="80" t="s">
        <v>215</v>
      </c>
      <c r="C14" s="80" t="s">
        <v>193</v>
      </c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1">
        <f t="shared" si="0"/>
        <v>83</v>
      </c>
      <c r="S14" s="82">
        <f t="shared" si="1"/>
        <v>2</v>
      </c>
      <c r="T14" s="82"/>
      <c r="U14" s="81">
        <v>84.62</v>
      </c>
      <c r="V14" s="83"/>
      <c r="W14" s="81">
        <f t="shared" si="2"/>
        <v>83.972000000000008</v>
      </c>
      <c r="X14" s="2"/>
      <c r="Y14" s="2"/>
      <c r="Z14" s="2"/>
      <c r="AA14" s="2"/>
      <c r="AB14" s="2"/>
      <c r="AD14" s="10"/>
    </row>
    <row r="15" spans="1:30">
      <c r="A15" s="80" t="s">
        <v>216</v>
      </c>
      <c r="B15" s="80" t="s">
        <v>197</v>
      </c>
      <c r="C15" s="80" t="s">
        <v>193</v>
      </c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1">
        <f t="shared" si="0"/>
        <v>79</v>
      </c>
      <c r="S15" s="82">
        <f t="shared" si="1"/>
        <v>2</v>
      </c>
      <c r="T15" s="82"/>
      <c r="U15" s="81">
        <v>81.849999999999994</v>
      </c>
      <c r="V15" s="83"/>
      <c r="W15" s="81">
        <f t="shared" si="2"/>
        <v>80.709999999999994</v>
      </c>
      <c r="X15" s="2"/>
      <c r="Y15" s="2"/>
      <c r="Z15" s="2"/>
      <c r="AA15" s="2"/>
      <c r="AB15" s="2"/>
      <c r="AD15" s="10"/>
    </row>
    <row r="16" spans="1:30">
      <c r="A16" s="80" t="s">
        <v>217</v>
      </c>
      <c r="B16" s="80" t="s">
        <v>195</v>
      </c>
      <c r="C16" s="80" t="s">
        <v>193</v>
      </c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1">
        <f t="shared" si="0"/>
        <v>84</v>
      </c>
      <c r="S16" s="82">
        <f t="shared" si="1"/>
        <v>2</v>
      </c>
      <c r="T16" s="82"/>
      <c r="U16" s="81">
        <v>82</v>
      </c>
      <c r="V16" s="83"/>
      <c r="W16" s="81">
        <f t="shared" si="2"/>
        <v>82.8</v>
      </c>
      <c r="X16" s="2"/>
      <c r="Y16" s="2"/>
      <c r="Z16" s="2"/>
      <c r="AA16" s="2"/>
      <c r="AB16" s="2"/>
      <c r="AD16" s="10"/>
    </row>
    <row r="17" spans="1:30">
      <c r="A17" s="80" t="s">
        <v>218</v>
      </c>
      <c r="B17" s="80" t="s">
        <v>207</v>
      </c>
      <c r="C17" s="80" t="s">
        <v>193</v>
      </c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1">
        <f t="shared" si="0"/>
        <v>85</v>
      </c>
      <c r="S17" s="82">
        <f t="shared" si="1"/>
        <v>2</v>
      </c>
      <c r="T17" s="82"/>
      <c r="U17" s="81">
        <v>83.46</v>
      </c>
      <c r="V17" s="83"/>
      <c r="W17" s="81">
        <f t="shared" si="2"/>
        <v>84.075999999999993</v>
      </c>
      <c r="X17" s="2"/>
      <c r="Y17" s="2"/>
      <c r="Z17" s="2"/>
      <c r="AA17" s="2"/>
      <c r="AB17" s="2"/>
      <c r="AD17" s="10"/>
    </row>
    <row r="18" spans="1:30">
      <c r="A18" s="80" t="s">
        <v>219</v>
      </c>
      <c r="B18" s="80" t="s">
        <v>201</v>
      </c>
      <c r="C18" s="80" t="s">
        <v>193</v>
      </c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1">
        <f t="shared" si="0"/>
        <v>87</v>
      </c>
      <c r="S18" s="82">
        <f t="shared" si="1"/>
        <v>2</v>
      </c>
      <c r="T18" s="82"/>
      <c r="U18" s="81">
        <v>81.31</v>
      </c>
      <c r="V18" s="83"/>
      <c r="W18" s="81">
        <f t="shared" si="2"/>
        <v>83.586000000000013</v>
      </c>
      <c r="X18" s="2"/>
      <c r="Y18" s="2"/>
      <c r="Z18" s="2"/>
      <c r="AA18" s="2"/>
      <c r="AB18" s="2"/>
      <c r="AD18" s="10"/>
    </row>
    <row r="19" spans="1:30">
      <c r="A19" s="80" t="s">
        <v>220</v>
      </c>
      <c r="B19" s="80" t="s">
        <v>204</v>
      </c>
      <c r="C19" s="80" t="s">
        <v>193</v>
      </c>
      <c r="D19" s="80" t="s">
        <v>207</v>
      </c>
      <c r="E19" s="80" t="s">
        <v>193</v>
      </c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1">
        <f t="shared" si="0"/>
        <v>81</v>
      </c>
      <c r="S19" s="82">
        <f t="shared" si="1"/>
        <v>4</v>
      </c>
      <c r="T19" s="82"/>
      <c r="U19" s="81">
        <v>81.73</v>
      </c>
      <c r="V19" s="83"/>
      <c r="W19" s="81">
        <f t="shared" si="2"/>
        <v>81.438000000000002</v>
      </c>
      <c r="X19" s="2"/>
      <c r="Y19" s="2"/>
      <c r="Z19" s="2"/>
      <c r="AA19" s="2"/>
      <c r="AB19" s="2"/>
      <c r="AD19" s="10"/>
    </row>
    <row r="20" spans="1:30">
      <c r="A20" s="80" t="s">
        <v>221</v>
      </c>
      <c r="B20" s="80" t="s">
        <v>222</v>
      </c>
      <c r="C20" s="80" t="s">
        <v>193</v>
      </c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1">
        <f t="shared" si="0"/>
        <v>86</v>
      </c>
      <c r="S20" s="82">
        <f t="shared" si="1"/>
        <v>2</v>
      </c>
      <c r="T20" s="82"/>
      <c r="U20" s="81">
        <v>82.77</v>
      </c>
      <c r="V20" s="83"/>
      <c r="W20" s="81">
        <f t="shared" si="2"/>
        <v>84.061999999999998</v>
      </c>
      <c r="X20" s="2"/>
      <c r="Y20" s="2"/>
      <c r="Z20" s="2"/>
      <c r="AA20" s="2"/>
      <c r="AB20" s="2"/>
      <c r="AD20" s="10"/>
    </row>
    <row r="21" spans="1:30">
      <c r="A21" s="80" t="s">
        <v>223</v>
      </c>
      <c r="B21" s="80" t="s">
        <v>203</v>
      </c>
      <c r="C21" s="80" t="s">
        <v>193</v>
      </c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1">
        <f t="shared" si="0"/>
        <v>80</v>
      </c>
      <c r="S21" s="82">
        <f t="shared" si="1"/>
        <v>2</v>
      </c>
      <c r="T21" s="82"/>
      <c r="U21" s="81">
        <v>82.23</v>
      </c>
      <c r="V21" s="83"/>
      <c r="W21" s="81">
        <f t="shared" si="2"/>
        <v>81.337999999999994</v>
      </c>
      <c r="X21" s="2"/>
      <c r="Y21" s="2"/>
      <c r="Z21" s="2"/>
      <c r="AA21" s="2"/>
      <c r="AB21" s="2"/>
      <c r="AD21" s="10"/>
    </row>
    <row r="22" spans="1:30">
      <c r="A22" s="80" t="s">
        <v>224</v>
      </c>
      <c r="B22" s="80" t="s">
        <v>215</v>
      </c>
      <c r="C22" s="80" t="s">
        <v>193</v>
      </c>
      <c r="D22" s="80" t="s">
        <v>204</v>
      </c>
      <c r="E22" s="80" t="s">
        <v>193</v>
      </c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1">
        <f t="shared" si="0"/>
        <v>80</v>
      </c>
      <c r="S22" s="82">
        <f t="shared" si="1"/>
        <v>4</v>
      </c>
      <c r="T22" s="82"/>
      <c r="U22" s="81">
        <v>79.31</v>
      </c>
      <c r="V22" s="83"/>
      <c r="W22" s="81">
        <f t="shared" si="2"/>
        <v>79.585999999999999</v>
      </c>
      <c r="X22" s="2"/>
      <c r="Y22" s="2"/>
      <c r="Z22" s="2"/>
      <c r="AA22" s="2"/>
      <c r="AB22" s="2"/>
      <c r="AD22" s="10"/>
    </row>
    <row r="23" spans="1:30">
      <c r="A23" s="80" t="s">
        <v>225</v>
      </c>
      <c r="B23" s="80" t="s">
        <v>195</v>
      </c>
      <c r="C23" s="80" t="s">
        <v>193</v>
      </c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1">
        <f t="shared" si="0"/>
        <v>84</v>
      </c>
      <c r="S23" s="82">
        <f t="shared" si="1"/>
        <v>2</v>
      </c>
      <c r="T23" s="82"/>
      <c r="U23" s="81">
        <v>80.31</v>
      </c>
      <c r="V23" s="83"/>
      <c r="W23" s="81">
        <f t="shared" si="2"/>
        <v>81.786000000000001</v>
      </c>
      <c r="X23" s="2"/>
      <c r="Y23" s="2"/>
      <c r="Z23" s="2"/>
      <c r="AA23" s="2"/>
      <c r="AB23" s="2"/>
      <c r="AD23" s="10"/>
    </row>
    <row r="24" spans="1:30">
      <c r="A24" s="80" t="s">
        <v>226</v>
      </c>
      <c r="B24" s="80" t="s">
        <v>227</v>
      </c>
      <c r="C24" s="80" t="s">
        <v>199</v>
      </c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1">
        <f t="shared" si="0"/>
        <v>81</v>
      </c>
      <c r="S24" s="82">
        <f t="shared" si="1"/>
        <v>3</v>
      </c>
      <c r="T24" s="82"/>
      <c r="U24" s="81">
        <v>79.930000000000007</v>
      </c>
      <c r="V24" s="83"/>
      <c r="W24" s="81">
        <f t="shared" si="2"/>
        <v>80.358000000000004</v>
      </c>
      <c r="X24" s="2"/>
      <c r="Y24" s="2"/>
      <c r="Z24" s="2"/>
      <c r="AA24" s="2"/>
      <c r="AB24" s="2"/>
      <c r="AD24" s="10"/>
    </row>
    <row r="25" spans="1:30">
      <c r="A25" s="80" t="s">
        <v>228</v>
      </c>
      <c r="B25" s="80" t="s">
        <v>203</v>
      </c>
      <c r="C25" s="80" t="s">
        <v>193</v>
      </c>
      <c r="D25" s="80" t="s">
        <v>197</v>
      </c>
      <c r="E25" s="80" t="s">
        <v>199</v>
      </c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1">
        <f t="shared" si="0"/>
        <v>79.400000000000006</v>
      </c>
      <c r="S25" s="82">
        <f t="shared" si="1"/>
        <v>5</v>
      </c>
      <c r="T25" s="82"/>
      <c r="U25" s="81">
        <v>77.569999999999993</v>
      </c>
      <c r="V25" s="83"/>
      <c r="W25" s="81">
        <f t="shared" si="2"/>
        <v>78.301999999999992</v>
      </c>
      <c r="X25" s="2"/>
      <c r="Y25" s="2"/>
      <c r="Z25" s="2"/>
      <c r="AA25" s="2"/>
      <c r="AB25" s="2"/>
      <c r="AD25" s="10"/>
    </row>
    <row r="26" spans="1:30">
      <c r="A26" s="80" t="s">
        <v>229</v>
      </c>
      <c r="B26" s="80" t="s">
        <v>198</v>
      </c>
      <c r="C26" s="80" t="s">
        <v>199</v>
      </c>
      <c r="D26" s="80" t="s">
        <v>230</v>
      </c>
      <c r="E26" s="80" t="s">
        <v>199</v>
      </c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1">
        <f t="shared" si="0"/>
        <v>79</v>
      </c>
      <c r="S26" s="82">
        <f t="shared" si="1"/>
        <v>6</v>
      </c>
      <c r="T26" s="82"/>
      <c r="U26" s="81">
        <v>78.62</v>
      </c>
      <c r="V26" s="83"/>
      <c r="W26" s="81">
        <f t="shared" si="2"/>
        <v>78.772000000000006</v>
      </c>
      <c r="X26" s="2"/>
      <c r="Y26" s="2"/>
      <c r="Z26" s="2"/>
      <c r="AA26" s="2"/>
      <c r="AB26" s="2"/>
      <c r="AD26" s="10"/>
    </row>
    <row r="27" spans="1:30">
      <c r="A27" s="80" t="s">
        <v>231</v>
      </c>
      <c r="B27" s="80" t="s">
        <v>215</v>
      </c>
      <c r="C27" s="80" t="s">
        <v>193</v>
      </c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1">
        <f t="shared" si="0"/>
        <v>83</v>
      </c>
      <c r="S27" s="82">
        <f t="shared" si="1"/>
        <v>2</v>
      </c>
      <c r="T27" s="82"/>
      <c r="U27" s="81">
        <v>78.430000000000007</v>
      </c>
      <c r="V27" s="83"/>
      <c r="W27" s="81">
        <f t="shared" si="2"/>
        <v>80.25800000000001</v>
      </c>
      <c r="X27" s="2"/>
      <c r="Y27" s="2"/>
      <c r="Z27" s="2"/>
      <c r="AA27" s="2"/>
      <c r="AB27" s="2"/>
      <c r="AD27" s="10"/>
    </row>
    <row r="28" spans="1:30">
      <c r="A28" s="80" t="s">
        <v>232</v>
      </c>
      <c r="B28" s="80" t="s">
        <v>204</v>
      </c>
      <c r="C28" s="80" t="s">
        <v>193</v>
      </c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1">
        <f t="shared" si="0"/>
        <v>77</v>
      </c>
      <c r="S28" s="82">
        <f t="shared" si="1"/>
        <v>2</v>
      </c>
      <c r="T28" s="82"/>
      <c r="U28" s="81">
        <v>81.64</v>
      </c>
      <c r="V28" s="83"/>
      <c r="W28" s="81">
        <f t="shared" si="2"/>
        <v>79.784000000000006</v>
      </c>
      <c r="X28" s="2"/>
      <c r="Y28" s="2"/>
      <c r="Z28" s="2"/>
      <c r="AA28" s="2"/>
      <c r="AB28" s="2"/>
      <c r="AD28" s="10"/>
    </row>
    <row r="29" spans="1:30">
      <c r="A29" s="80" t="s">
        <v>233</v>
      </c>
      <c r="B29" s="80" t="s">
        <v>197</v>
      </c>
      <c r="C29" s="80" t="s">
        <v>193</v>
      </c>
      <c r="D29" s="80" t="s">
        <v>227</v>
      </c>
      <c r="E29" s="80" t="s">
        <v>193</v>
      </c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1">
        <f t="shared" si="0"/>
        <v>80</v>
      </c>
      <c r="S29" s="82">
        <f t="shared" si="1"/>
        <v>4</v>
      </c>
      <c r="T29" s="82"/>
      <c r="U29" s="81">
        <v>81.55</v>
      </c>
      <c r="V29" s="83"/>
      <c r="W29" s="81">
        <f t="shared" si="2"/>
        <v>80.930000000000007</v>
      </c>
      <c r="X29" s="2"/>
      <c r="Y29" s="2"/>
      <c r="Z29" s="2"/>
      <c r="AA29" s="2"/>
      <c r="AB29" s="2"/>
      <c r="AD29" s="10"/>
    </row>
    <row r="30" spans="1:30">
      <c r="A30" s="80" t="s">
        <v>234</v>
      </c>
      <c r="B30" s="80" t="s">
        <v>192</v>
      </c>
      <c r="C30" s="80" t="s">
        <v>193</v>
      </c>
      <c r="D30" s="80" t="s">
        <v>235</v>
      </c>
      <c r="E30" s="80" t="s">
        <v>193</v>
      </c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1">
        <f t="shared" si="0"/>
        <v>85.5</v>
      </c>
      <c r="S30" s="82">
        <f t="shared" si="1"/>
        <v>4</v>
      </c>
      <c r="T30" s="82"/>
      <c r="U30" s="81">
        <v>85.36</v>
      </c>
      <c r="V30" s="83"/>
      <c r="W30" s="81">
        <f t="shared" si="2"/>
        <v>85.415999999999997</v>
      </c>
      <c r="X30" s="2"/>
      <c r="Y30" s="2"/>
      <c r="Z30" s="2"/>
      <c r="AA30" s="2"/>
      <c r="AB30" s="2"/>
      <c r="AD30" s="10"/>
    </row>
    <row r="31" spans="1:30">
      <c r="A31" s="80" t="s">
        <v>236</v>
      </c>
      <c r="B31" s="80" t="s">
        <v>192</v>
      </c>
      <c r="C31" s="80" t="s">
        <v>193</v>
      </c>
      <c r="D31" s="80" t="s">
        <v>230</v>
      </c>
      <c r="E31" s="80" t="s">
        <v>199</v>
      </c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1">
        <f t="shared" si="0"/>
        <v>86.8</v>
      </c>
      <c r="S31" s="82">
        <f t="shared" si="1"/>
        <v>5</v>
      </c>
      <c r="T31" s="82"/>
      <c r="U31" s="81">
        <v>83.36</v>
      </c>
      <c r="V31" s="83"/>
      <c r="W31" s="81">
        <f t="shared" si="2"/>
        <v>84.73599999999999</v>
      </c>
      <c r="X31" s="2"/>
      <c r="Y31" s="2"/>
      <c r="Z31" s="2"/>
      <c r="AA31" s="2"/>
      <c r="AB31" s="2"/>
      <c r="AD31" s="10"/>
    </row>
    <row r="32" spans="1:30">
      <c r="A32" s="80" t="s">
        <v>237</v>
      </c>
      <c r="B32" s="80" t="s">
        <v>195</v>
      </c>
      <c r="C32" s="80" t="s">
        <v>193</v>
      </c>
      <c r="D32" s="80" t="s">
        <v>215</v>
      </c>
      <c r="E32" s="80" t="s">
        <v>193</v>
      </c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1">
        <f t="shared" si="0"/>
        <v>83.5</v>
      </c>
      <c r="S32" s="82">
        <f t="shared" si="1"/>
        <v>4</v>
      </c>
      <c r="T32" s="82"/>
      <c r="U32" s="81">
        <v>79.27</v>
      </c>
      <c r="V32" s="83"/>
      <c r="W32" s="81">
        <f t="shared" si="2"/>
        <v>80.961999999999989</v>
      </c>
      <c r="X32" s="2"/>
      <c r="Y32" s="2"/>
      <c r="Z32" s="2"/>
      <c r="AA32" s="2"/>
      <c r="AB32" s="2"/>
      <c r="AD32" s="10"/>
    </row>
    <row r="33" spans="1:30">
      <c r="A33" s="80" t="s">
        <v>238</v>
      </c>
      <c r="B33" s="80" t="s">
        <v>197</v>
      </c>
      <c r="C33" s="80" t="s">
        <v>193</v>
      </c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1">
        <f t="shared" si="0"/>
        <v>79</v>
      </c>
      <c r="S33" s="82">
        <f t="shared" si="1"/>
        <v>2</v>
      </c>
      <c r="T33" s="82"/>
      <c r="U33" s="81">
        <v>82.86</v>
      </c>
      <c r="V33" s="83"/>
      <c r="W33" s="81">
        <f t="shared" si="2"/>
        <v>81.316000000000003</v>
      </c>
      <c r="X33" s="2"/>
      <c r="Y33" s="2"/>
      <c r="Z33" s="2"/>
      <c r="AA33" s="2"/>
      <c r="AB33" s="2"/>
      <c r="AD33" s="10"/>
    </row>
    <row r="34" spans="1:30">
      <c r="A34" s="80" t="s">
        <v>239</v>
      </c>
      <c r="B34" s="80" t="s">
        <v>197</v>
      </c>
      <c r="C34" s="80" t="s">
        <v>193</v>
      </c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1">
        <f t="shared" si="0"/>
        <v>79</v>
      </c>
      <c r="S34" s="82">
        <f t="shared" si="1"/>
        <v>2</v>
      </c>
      <c r="T34" s="82"/>
      <c r="U34" s="81">
        <v>82.71</v>
      </c>
      <c r="V34" s="83"/>
      <c r="W34" s="80">
        <f t="shared" si="2"/>
        <v>81.225999999999999</v>
      </c>
      <c r="X34" s="80"/>
      <c r="Y34" s="80"/>
      <c r="Z34" s="80"/>
      <c r="AA34" s="80"/>
      <c r="AB34" s="80"/>
      <c r="AD34" s="10"/>
    </row>
    <row r="35" spans="1:30">
      <c r="A35" s="80" t="s">
        <v>240</v>
      </c>
      <c r="B35" s="80" t="s">
        <v>241</v>
      </c>
      <c r="C35" s="80" t="s">
        <v>193</v>
      </c>
      <c r="D35" s="80" t="s">
        <v>195</v>
      </c>
      <c r="E35" s="80" t="s">
        <v>199</v>
      </c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1">
        <f t="shared" si="0"/>
        <v>86.8</v>
      </c>
      <c r="S35" s="82">
        <f t="shared" si="1"/>
        <v>5</v>
      </c>
      <c r="T35" s="82"/>
      <c r="U35" s="81">
        <v>79.569999999999993</v>
      </c>
      <c r="V35" s="83"/>
      <c r="W35" s="80">
        <f t="shared" si="2"/>
        <v>82.461999999999989</v>
      </c>
      <c r="X35" s="80"/>
      <c r="Y35" s="80"/>
      <c r="Z35" s="80"/>
      <c r="AA35" s="80"/>
      <c r="AB35" s="80"/>
      <c r="AD35" s="10"/>
    </row>
    <row r="36" spans="1:30">
      <c r="A36" s="80" t="s">
        <v>242</v>
      </c>
      <c r="B36" s="80" t="s">
        <v>215</v>
      </c>
      <c r="C36" s="80" t="s">
        <v>193</v>
      </c>
      <c r="D36" s="80" t="s">
        <v>195</v>
      </c>
      <c r="E36" s="80" t="s">
        <v>199</v>
      </c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1">
        <f t="shared" si="0"/>
        <v>83.6</v>
      </c>
      <c r="S36" s="82">
        <f t="shared" si="1"/>
        <v>5</v>
      </c>
      <c r="T36" s="82"/>
      <c r="U36" s="81">
        <v>84.23</v>
      </c>
      <c r="V36" s="83"/>
      <c r="W36" s="80">
        <f t="shared" si="2"/>
        <v>83.978000000000009</v>
      </c>
      <c r="X36" s="80"/>
      <c r="Y36" s="80"/>
      <c r="Z36" s="80"/>
      <c r="AA36" s="80"/>
      <c r="AB36" s="80"/>
      <c r="AD36" s="10"/>
    </row>
    <row r="37" spans="1:30">
      <c r="A37" s="80" t="s">
        <v>243</v>
      </c>
      <c r="B37" s="80" t="s">
        <v>209</v>
      </c>
      <c r="C37" s="80" t="s">
        <v>193</v>
      </c>
      <c r="D37" s="80" t="s">
        <v>227</v>
      </c>
      <c r="E37" s="80" t="s">
        <v>199</v>
      </c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1">
        <f t="shared" si="0"/>
        <v>79</v>
      </c>
      <c r="S37" s="82">
        <f t="shared" si="1"/>
        <v>5</v>
      </c>
      <c r="T37" s="82"/>
      <c r="U37" s="81">
        <v>82.5</v>
      </c>
      <c r="V37" s="83"/>
      <c r="W37" s="80">
        <f t="shared" si="2"/>
        <v>81.099999999999994</v>
      </c>
      <c r="X37" s="80"/>
      <c r="Y37" s="80"/>
      <c r="Z37" s="80"/>
      <c r="AA37" s="80"/>
      <c r="AB37" s="80"/>
      <c r="AD37" s="10"/>
    </row>
    <row r="38" spans="1:30">
      <c r="A38" s="80" t="s">
        <v>244</v>
      </c>
      <c r="B38" s="80" t="s">
        <v>195</v>
      </c>
      <c r="C38" s="80" t="s">
        <v>193</v>
      </c>
      <c r="D38" s="80" t="s">
        <v>192</v>
      </c>
      <c r="E38" s="80" t="s">
        <v>193</v>
      </c>
      <c r="F38" s="80" t="s">
        <v>245</v>
      </c>
      <c r="G38" s="80" t="s">
        <v>193</v>
      </c>
      <c r="H38" s="80" t="s">
        <v>215</v>
      </c>
      <c r="I38" s="80" t="s">
        <v>193</v>
      </c>
      <c r="J38" s="80"/>
      <c r="K38" s="80"/>
      <c r="L38" s="80"/>
      <c r="M38" s="80"/>
      <c r="N38" s="80"/>
      <c r="O38" s="80"/>
      <c r="P38" s="80"/>
      <c r="Q38" s="80"/>
      <c r="R38" s="81">
        <f t="shared" si="0"/>
        <v>84.25</v>
      </c>
      <c r="S38" s="82">
        <f t="shared" si="1"/>
        <v>8</v>
      </c>
      <c r="T38" s="82"/>
      <c r="U38" s="81">
        <v>83.96</v>
      </c>
      <c r="V38" s="83"/>
      <c r="W38" s="80">
        <f t="shared" si="2"/>
        <v>84.075999999999993</v>
      </c>
      <c r="X38" s="80"/>
      <c r="Y38" s="80"/>
      <c r="Z38" s="80"/>
      <c r="AA38" s="80"/>
      <c r="AB38" s="80"/>
      <c r="AD38" s="10"/>
    </row>
    <row r="39" spans="1:30">
      <c r="A39" s="80" t="s">
        <v>246</v>
      </c>
      <c r="B39" s="80" t="s">
        <v>197</v>
      </c>
      <c r="C39" s="80" t="s">
        <v>193</v>
      </c>
      <c r="D39" s="80" t="s">
        <v>197</v>
      </c>
      <c r="E39" s="80" t="s">
        <v>247</v>
      </c>
      <c r="F39" s="80" t="s">
        <v>192</v>
      </c>
      <c r="G39" s="80" t="s">
        <v>193</v>
      </c>
      <c r="H39" s="80" t="s">
        <v>192</v>
      </c>
      <c r="I39" s="80" t="s">
        <v>193</v>
      </c>
      <c r="J39" s="80" t="s">
        <v>248</v>
      </c>
      <c r="K39" s="80" t="s">
        <v>193</v>
      </c>
      <c r="L39" s="80" t="s">
        <v>203</v>
      </c>
      <c r="M39" s="80" t="s">
        <v>193</v>
      </c>
      <c r="N39" s="80"/>
      <c r="O39" s="80"/>
      <c r="P39" s="80"/>
      <c r="Q39" s="80"/>
      <c r="R39" s="81">
        <f t="shared" si="0"/>
        <v>80.090909090909093</v>
      </c>
      <c r="S39" s="82">
        <f t="shared" si="1"/>
        <v>11</v>
      </c>
      <c r="T39" s="82"/>
      <c r="U39" s="81">
        <v>83.92</v>
      </c>
      <c r="V39" s="83"/>
      <c r="W39" s="80">
        <f t="shared" si="2"/>
        <v>82.388363636363636</v>
      </c>
      <c r="X39" s="80"/>
      <c r="Y39" s="80"/>
      <c r="Z39" s="80"/>
      <c r="AA39" s="80"/>
      <c r="AB39" s="80"/>
      <c r="AD39" s="10"/>
    </row>
    <row r="40" spans="1:30">
      <c r="A40" s="80" t="s">
        <v>249</v>
      </c>
      <c r="B40" s="84" t="s">
        <v>195</v>
      </c>
      <c r="C40" s="84" t="s">
        <v>193</v>
      </c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1">
        <f t="shared" si="0"/>
        <v>84</v>
      </c>
      <c r="S40" s="82">
        <f t="shared" si="1"/>
        <v>2</v>
      </c>
      <c r="T40" s="82"/>
      <c r="U40" s="81">
        <v>79</v>
      </c>
      <c r="V40" s="83"/>
      <c r="W40" s="80">
        <f t="shared" si="2"/>
        <v>81</v>
      </c>
      <c r="X40" s="80"/>
      <c r="Y40" s="80"/>
      <c r="Z40" s="80"/>
      <c r="AA40" s="80"/>
      <c r="AB40" s="80"/>
      <c r="AD40" s="10"/>
    </row>
    <row r="41" spans="1:30">
      <c r="A41" s="80" t="s">
        <v>250</v>
      </c>
      <c r="B41" s="84" t="s">
        <v>248</v>
      </c>
      <c r="C41" s="84" t="s">
        <v>193</v>
      </c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1">
        <f t="shared" si="0"/>
        <v>78</v>
      </c>
      <c r="S41" s="82">
        <f t="shared" si="1"/>
        <v>2</v>
      </c>
      <c r="T41" s="82"/>
      <c r="U41" s="81">
        <v>81.849999999999994</v>
      </c>
      <c r="V41" s="83"/>
      <c r="W41" s="80">
        <f t="shared" si="2"/>
        <v>80.31</v>
      </c>
      <c r="X41" s="80"/>
      <c r="Y41" s="80"/>
      <c r="Z41" s="80"/>
      <c r="AA41" s="80"/>
      <c r="AB41" s="80"/>
      <c r="AD41" s="10"/>
    </row>
    <row r="42" spans="1:30">
      <c r="A42" s="80" t="s">
        <v>251</v>
      </c>
      <c r="B42" s="80" t="s">
        <v>248</v>
      </c>
      <c r="C42" s="80" t="s">
        <v>199</v>
      </c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1">
        <f t="shared" si="0"/>
        <v>78</v>
      </c>
      <c r="S42" s="82">
        <f t="shared" si="1"/>
        <v>3</v>
      </c>
      <c r="T42" s="80"/>
      <c r="U42" s="81">
        <v>81.540000000000006</v>
      </c>
      <c r="V42" s="80"/>
      <c r="W42" s="80">
        <f t="shared" si="2"/>
        <v>80.123999999999995</v>
      </c>
      <c r="X42" s="80"/>
      <c r="Y42" s="80"/>
      <c r="Z42" s="80"/>
      <c r="AA42" s="80"/>
      <c r="AB42" s="80"/>
    </row>
    <row r="43" spans="1:30">
      <c r="A43" s="80" t="s">
        <v>252</v>
      </c>
      <c r="B43" s="80" t="s">
        <v>195</v>
      </c>
      <c r="C43" s="80" t="s">
        <v>199</v>
      </c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1">
        <f t="shared" si="0"/>
        <v>84</v>
      </c>
      <c r="S43" s="82">
        <f t="shared" si="1"/>
        <v>3</v>
      </c>
      <c r="T43" s="80"/>
      <c r="U43" s="81">
        <v>84.92</v>
      </c>
      <c r="V43" s="80"/>
      <c r="W43" s="80">
        <f t="shared" si="2"/>
        <v>84.551999999999992</v>
      </c>
      <c r="X43" s="80"/>
      <c r="Y43" s="80"/>
      <c r="Z43" s="80"/>
      <c r="AA43" s="80"/>
      <c r="AB43" s="80"/>
    </row>
    <row r="44" spans="1:30">
      <c r="A44" s="80" t="s">
        <v>253</v>
      </c>
      <c r="B44" s="80" t="s">
        <v>215</v>
      </c>
      <c r="C44" s="80" t="s">
        <v>193</v>
      </c>
      <c r="D44" s="80" t="s">
        <v>203</v>
      </c>
      <c r="E44" s="80" t="s">
        <v>193</v>
      </c>
      <c r="F44" s="80" t="s">
        <v>207</v>
      </c>
      <c r="G44" s="80" t="s">
        <v>193</v>
      </c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1">
        <f t="shared" si="0"/>
        <v>82.666666666666671</v>
      </c>
      <c r="S44" s="82">
        <f t="shared" si="1"/>
        <v>6</v>
      </c>
      <c r="T44" s="80"/>
      <c r="U44" s="81">
        <v>82.9</v>
      </c>
      <c r="V44" s="80"/>
      <c r="W44" s="80">
        <f t="shared" si="2"/>
        <v>82.806666666666672</v>
      </c>
      <c r="X44" s="80"/>
      <c r="Y44" s="80"/>
      <c r="Z44" s="80"/>
      <c r="AA44" s="80"/>
      <c r="AB44" s="80"/>
    </row>
    <row r="45" spans="1:30">
      <c r="A45" s="80" t="s">
        <v>254</v>
      </c>
      <c r="B45" s="80" t="s">
        <v>203</v>
      </c>
      <c r="C45" s="80" t="s">
        <v>193</v>
      </c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1">
        <f t="shared" si="0"/>
        <v>80</v>
      </c>
      <c r="S45" s="82">
        <f t="shared" si="1"/>
        <v>2</v>
      </c>
      <c r="T45" s="80"/>
      <c r="U45" s="81">
        <v>81.459999999999994</v>
      </c>
      <c r="V45" s="80"/>
      <c r="W45" s="80">
        <f t="shared" si="2"/>
        <v>80.876000000000005</v>
      </c>
      <c r="X45" s="80"/>
      <c r="Y45" s="80"/>
      <c r="Z45" s="80"/>
      <c r="AA45" s="80"/>
      <c r="AB45" s="80"/>
    </row>
    <row r="46" spans="1:30">
      <c r="A46" s="80" t="s">
        <v>255</v>
      </c>
      <c r="B46" s="80" t="s">
        <v>203</v>
      </c>
      <c r="C46" s="80" t="s">
        <v>193</v>
      </c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1">
        <f t="shared" si="0"/>
        <v>80</v>
      </c>
      <c r="S46" s="82">
        <f t="shared" si="1"/>
        <v>2</v>
      </c>
      <c r="T46" s="80"/>
      <c r="U46" s="81">
        <v>76.69</v>
      </c>
      <c r="V46" s="80"/>
      <c r="W46" s="80">
        <f t="shared" si="2"/>
        <v>78.013999999999996</v>
      </c>
      <c r="X46" s="80"/>
      <c r="Y46" s="80"/>
      <c r="Z46" s="80"/>
      <c r="AA46" s="80"/>
      <c r="AB46" s="80"/>
    </row>
    <row r="47" spans="1:30">
      <c r="A47" s="80" t="s">
        <v>256</v>
      </c>
      <c r="B47" s="80" t="s">
        <v>227</v>
      </c>
      <c r="C47" s="80" t="s">
        <v>193</v>
      </c>
      <c r="D47" s="80" t="s">
        <v>222</v>
      </c>
      <c r="E47" s="80" t="s">
        <v>199</v>
      </c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1">
        <f t="shared" si="0"/>
        <v>84</v>
      </c>
      <c r="S47" s="82">
        <f t="shared" si="1"/>
        <v>5</v>
      </c>
      <c r="T47" s="80"/>
      <c r="U47" s="81">
        <v>80.55</v>
      </c>
      <c r="V47" s="80"/>
      <c r="W47" s="80">
        <f t="shared" si="2"/>
        <v>81.93</v>
      </c>
      <c r="X47" s="80"/>
      <c r="Y47" s="80"/>
      <c r="Z47" s="80"/>
      <c r="AA47" s="80"/>
      <c r="AB47" s="80"/>
    </row>
    <row r="48" spans="1:30">
      <c r="A48" s="80" t="s">
        <v>257</v>
      </c>
      <c r="B48" s="80" t="s">
        <v>197</v>
      </c>
      <c r="C48" s="80" t="s">
        <v>193</v>
      </c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1">
        <f t="shared" si="0"/>
        <v>79</v>
      </c>
      <c r="S48" s="82">
        <f t="shared" si="1"/>
        <v>2</v>
      </c>
      <c r="T48" s="80"/>
      <c r="U48" s="81">
        <v>84.31</v>
      </c>
      <c r="V48" s="80"/>
      <c r="W48" s="80">
        <f t="shared" si="2"/>
        <v>82.186000000000007</v>
      </c>
      <c r="X48" s="80"/>
      <c r="Y48" s="80"/>
      <c r="Z48" s="80"/>
      <c r="AA48" s="80"/>
      <c r="AB48" s="80"/>
    </row>
    <row r="49" spans="1:28">
      <c r="A49" s="80" t="s">
        <v>258</v>
      </c>
      <c r="B49" s="80" t="s">
        <v>192</v>
      </c>
      <c r="C49" s="80" t="s">
        <v>193</v>
      </c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1">
        <f t="shared" si="0"/>
        <v>82</v>
      </c>
      <c r="S49" s="82">
        <f t="shared" si="1"/>
        <v>2</v>
      </c>
      <c r="T49" s="80"/>
      <c r="U49" s="81">
        <v>82.77</v>
      </c>
      <c r="V49" s="80"/>
      <c r="W49" s="80">
        <f t="shared" si="2"/>
        <v>82.462000000000003</v>
      </c>
      <c r="X49" s="80"/>
      <c r="Y49" s="80"/>
      <c r="Z49" s="80"/>
      <c r="AA49" s="80"/>
      <c r="AB49" s="80"/>
    </row>
    <row r="50" spans="1:28">
      <c r="A50" s="80" t="s">
        <v>259</v>
      </c>
      <c r="B50" s="80" t="s">
        <v>203</v>
      </c>
      <c r="C50" s="80" t="s">
        <v>193</v>
      </c>
      <c r="D50" s="80" t="s">
        <v>260</v>
      </c>
      <c r="E50" s="80" t="s">
        <v>199</v>
      </c>
      <c r="F50" s="80" t="s">
        <v>222</v>
      </c>
      <c r="G50" s="80" t="s">
        <v>199</v>
      </c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1">
        <f t="shared" si="0"/>
        <v>87.125</v>
      </c>
      <c r="S50" s="82">
        <f t="shared" si="1"/>
        <v>8</v>
      </c>
      <c r="T50" s="80"/>
      <c r="U50" s="81">
        <v>83.54</v>
      </c>
      <c r="V50" s="80"/>
      <c r="W50" s="80">
        <f t="shared" si="2"/>
        <v>84.974000000000004</v>
      </c>
      <c r="X50" s="80"/>
      <c r="Y50" s="80"/>
      <c r="Z50" s="80"/>
      <c r="AA50" s="80"/>
      <c r="AB50" s="80"/>
    </row>
    <row r="51" spans="1:28">
      <c r="A51" s="80" t="s">
        <v>261</v>
      </c>
      <c r="B51" s="80" t="s">
        <v>227</v>
      </c>
      <c r="C51" s="80" t="s">
        <v>199</v>
      </c>
      <c r="D51" s="80" t="s">
        <v>222</v>
      </c>
      <c r="E51" s="80" t="s">
        <v>193</v>
      </c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1">
        <f t="shared" si="0"/>
        <v>83</v>
      </c>
      <c r="S51" s="82">
        <f t="shared" si="1"/>
        <v>5</v>
      </c>
      <c r="T51" s="80"/>
      <c r="U51" s="81">
        <v>81</v>
      </c>
      <c r="V51" s="80"/>
      <c r="W51" s="80">
        <f t="shared" si="2"/>
        <v>81.800000000000011</v>
      </c>
      <c r="X51" s="80"/>
      <c r="Y51" s="80"/>
      <c r="Z51" s="80"/>
      <c r="AA51" s="80"/>
      <c r="AB51" s="80"/>
    </row>
    <row r="52" spans="1:28">
      <c r="A52" s="80" t="s">
        <v>262</v>
      </c>
      <c r="B52" s="80" t="s">
        <v>215</v>
      </c>
      <c r="C52" s="80" t="s">
        <v>193</v>
      </c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1">
        <f t="shared" si="0"/>
        <v>83</v>
      </c>
      <c r="S52" s="82">
        <f t="shared" si="1"/>
        <v>2</v>
      </c>
      <c r="T52" s="80"/>
      <c r="U52" s="81">
        <v>82.85</v>
      </c>
      <c r="V52" s="80"/>
      <c r="W52" s="80">
        <f t="shared" si="2"/>
        <v>82.91</v>
      </c>
      <c r="X52" s="80"/>
      <c r="Y52" s="80"/>
      <c r="Z52" s="80"/>
      <c r="AA52" s="80"/>
      <c r="AB52" s="80"/>
    </row>
    <row r="53" spans="1:28">
      <c r="A53" s="80" t="s">
        <v>263</v>
      </c>
      <c r="B53" s="80" t="s">
        <v>209</v>
      </c>
      <c r="C53" s="80" t="s">
        <v>193</v>
      </c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1">
        <f t="shared" si="0"/>
        <v>76</v>
      </c>
      <c r="S53" s="82">
        <f t="shared" si="1"/>
        <v>2</v>
      </c>
      <c r="T53" s="80"/>
      <c r="U53" s="81">
        <v>73.77</v>
      </c>
      <c r="V53" s="80"/>
      <c r="W53" s="80">
        <f t="shared" si="2"/>
        <v>74.661999999999992</v>
      </c>
      <c r="X53" s="80"/>
      <c r="Y53" s="80"/>
      <c r="Z53" s="80"/>
      <c r="AA53" s="80"/>
      <c r="AB53" s="80"/>
    </row>
    <row r="54" spans="1:28">
      <c r="A54" s="80" t="s">
        <v>264</v>
      </c>
      <c r="B54" s="83">
        <v>81</v>
      </c>
      <c r="C54" s="83">
        <v>2</v>
      </c>
      <c r="D54" s="83">
        <v>83</v>
      </c>
      <c r="E54" s="83">
        <v>3</v>
      </c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1">
        <f t="shared" si="0"/>
        <v>82.2</v>
      </c>
      <c r="S54" s="82">
        <f t="shared" si="1"/>
        <v>5</v>
      </c>
      <c r="T54" s="83"/>
      <c r="U54" s="81">
        <v>84.27</v>
      </c>
      <c r="V54" s="83"/>
      <c r="W54" s="80">
        <f t="shared" si="2"/>
        <v>83.442000000000007</v>
      </c>
      <c r="X54" s="80"/>
      <c r="Y54" s="80"/>
      <c r="Z54" s="80"/>
      <c r="AA54" s="80"/>
      <c r="AB54" s="80"/>
    </row>
    <row r="55" spans="1:28">
      <c r="A55" s="80" t="s">
        <v>265</v>
      </c>
      <c r="B55" s="83">
        <v>85</v>
      </c>
      <c r="C55" s="83">
        <v>1</v>
      </c>
      <c r="D55" s="83">
        <v>85</v>
      </c>
      <c r="E55" s="83">
        <v>2</v>
      </c>
      <c r="F55" s="83">
        <v>71</v>
      </c>
      <c r="G55" s="83">
        <v>2</v>
      </c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1">
        <f t="shared" si="0"/>
        <v>79.400000000000006</v>
      </c>
      <c r="S55" s="82">
        <f t="shared" si="1"/>
        <v>5</v>
      </c>
      <c r="T55" s="83"/>
      <c r="U55" s="81">
        <v>82.2</v>
      </c>
      <c r="V55" s="83"/>
      <c r="W55" s="80">
        <f t="shared" si="2"/>
        <v>81.080000000000013</v>
      </c>
      <c r="X55" s="80"/>
      <c r="Y55" s="80"/>
      <c r="Z55" s="80"/>
      <c r="AA55" s="80"/>
      <c r="AB55" s="80"/>
    </row>
    <row r="56" spans="1:28">
      <c r="A56" s="80" t="s">
        <v>266</v>
      </c>
      <c r="B56" s="83">
        <v>82</v>
      </c>
      <c r="C56" s="83">
        <v>2</v>
      </c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1">
        <f t="shared" si="0"/>
        <v>82</v>
      </c>
      <c r="S56" s="82">
        <f t="shared" si="1"/>
        <v>2</v>
      </c>
      <c r="T56" s="83"/>
      <c r="U56" s="81">
        <v>84.85</v>
      </c>
      <c r="V56" s="83"/>
      <c r="W56" s="80">
        <f t="shared" si="2"/>
        <v>83.710000000000008</v>
      </c>
      <c r="X56" s="80"/>
      <c r="Y56" s="80"/>
      <c r="Z56" s="80"/>
      <c r="AA56" s="80"/>
      <c r="AB56" s="80"/>
    </row>
    <row r="57" spans="1:28">
      <c r="A57" s="80" t="s">
        <v>267</v>
      </c>
      <c r="B57" s="83">
        <v>80</v>
      </c>
      <c r="C57" s="83">
        <v>1</v>
      </c>
      <c r="D57" s="83">
        <v>79</v>
      </c>
      <c r="E57" s="83">
        <v>2</v>
      </c>
      <c r="F57" s="83">
        <v>78</v>
      </c>
      <c r="G57" s="83">
        <v>2</v>
      </c>
      <c r="H57" s="83">
        <v>85</v>
      </c>
      <c r="I57" s="83">
        <v>2</v>
      </c>
      <c r="J57" s="83">
        <v>77</v>
      </c>
      <c r="K57" s="83">
        <v>3</v>
      </c>
      <c r="L57" s="83">
        <v>93</v>
      </c>
      <c r="M57" s="83">
        <v>3</v>
      </c>
      <c r="N57" s="83"/>
      <c r="O57" s="83"/>
      <c r="P57" s="83"/>
      <c r="Q57" s="83"/>
      <c r="R57" s="81">
        <f t="shared" si="0"/>
        <v>82.615384615384613</v>
      </c>
      <c r="S57" s="82">
        <f t="shared" si="1"/>
        <v>13</v>
      </c>
      <c r="T57" s="83"/>
      <c r="U57" s="81">
        <v>84.32</v>
      </c>
      <c r="V57" s="83"/>
      <c r="W57" s="80">
        <f t="shared" si="2"/>
        <v>83.638153846153841</v>
      </c>
      <c r="X57" s="80"/>
      <c r="Y57" s="80"/>
      <c r="Z57" s="80"/>
      <c r="AA57" s="80"/>
      <c r="AB57" s="80"/>
    </row>
    <row r="58" spans="1:28">
      <c r="A58" s="80" t="s">
        <v>268</v>
      </c>
      <c r="B58" s="83">
        <v>84</v>
      </c>
      <c r="C58" s="83">
        <v>1</v>
      </c>
      <c r="D58" s="83">
        <v>82</v>
      </c>
      <c r="E58" s="83">
        <v>2</v>
      </c>
      <c r="F58" s="83">
        <v>88</v>
      </c>
      <c r="G58" s="83">
        <v>1</v>
      </c>
      <c r="H58" s="83">
        <v>81</v>
      </c>
      <c r="I58" s="83">
        <v>3</v>
      </c>
      <c r="J58" s="83"/>
      <c r="K58" s="83"/>
      <c r="L58" s="83"/>
      <c r="M58" s="83"/>
      <c r="N58" s="83"/>
      <c r="O58" s="83"/>
      <c r="P58" s="83"/>
      <c r="Q58" s="83"/>
      <c r="R58" s="81">
        <f t="shared" si="0"/>
        <v>82.714285714285708</v>
      </c>
      <c r="S58" s="82">
        <f t="shared" si="1"/>
        <v>7</v>
      </c>
      <c r="T58" s="83"/>
      <c r="U58" s="81">
        <v>76.8</v>
      </c>
      <c r="V58" s="83"/>
      <c r="W58" s="80">
        <f t="shared" si="2"/>
        <v>79.165714285714273</v>
      </c>
      <c r="X58" s="80"/>
      <c r="Y58" s="80"/>
      <c r="Z58" s="80"/>
      <c r="AA58" s="80"/>
      <c r="AB58" s="80"/>
    </row>
    <row r="59" spans="1:28">
      <c r="A59" s="80" t="s">
        <v>269</v>
      </c>
      <c r="B59" s="83">
        <v>82</v>
      </c>
      <c r="C59" s="83">
        <v>2</v>
      </c>
      <c r="D59" s="83">
        <v>81</v>
      </c>
      <c r="E59" s="83">
        <v>2</v>
      </c>
      <c r="F59" s="83">
        <v>80</v>
      </c>
      <c r="G59" s="83">
        <v>1</v>
      </c>
      <c r="H59" s="83">
        <v>80</v>
      </c>
      <c r="I59" s="83">
        <v>2</v>
      </c>
      <c r="J59" s="83"/>
      <c r="K59" s="83"/>
      <c r="L59" s="83"/>
      <c r="M59" s="83"/>
      <c r="N59" s="83"/>
      <c r="O59" s="83"/>
      <c r="P59" s="83"/>
      <c r="Q59" s="83"/>
      <c r="R59" s="81">
        <f t="shared" si="0"/>
        <v>80.857142857142861</v>
      </c>
      <c r="S59" s="82">
        <f t="shared" si="1"/>
        <v>7</v>
      </c>
      <c r="T59" s="83"/>
      <c r="U59" s="81">
        <v>84.54</v>
      </c>
      <c r="V59" s="83"/>
      <c r="W59" s="80">
        <f t="shared" si="2"/>
        <v>83.066857142857145</v>
      </c>
      <c r="X59" s="80"/>
      <c r="Y59" s="80"/>
      <c r="Z59" s="80"/>
      <c r="AA59" s="80"/>
      <c r="AB59" s="80"/>
    </row>
    <row r="60" spans="1:28">
      <c r="A60" s="80" t="s">
        <v>270</v>
      </c>
      <c r="B60" s="83">
        <v>79</v>
      </c>
      <c r="C60" s="83">
        <v>2</v>
      </c>
      <c r="D60" s="83">
        <v>77</v>
      </c>
      <c r="E60" s="83">
        <v>2</v>
      </c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1">
        <f t="shared" si="0"/>
        <v>78</v>
      </c>
      <c r="S60" s="82">
        <f t="shared" si="1"/>
        <v>4</v>
      </c>
      <c r="T60" s="83"/>
      <c r="U60" s="81">
        <v>81.290000000000006</v>
      </c>
      <c r="V60" s="83"/>
      <c r="W60" s="80">
        <f t="shared" si="2"/>
        <v>79.974000000000004</v>
      </c>
      <c r="X60" s="80"/>
      <c r="Y60" s="80"/>
      <c r="Z60" s="80"/>
      <c r="AA60" s="80"/>
      <c r="AB60" s="80"/>
    </row>
    <row r="61" spans="1:28">
      <c r="A61" s="80" t="s">
        <v>271</v>
      </c>
      <c r="B61" s="83">
        <v>81</v>
      </c>
      <c r="C61" s="83">
        <v>2</v>
      </c>
      <c r="D61" s="83">
        <v>79</v>
      </c>
      <c r="E61" s="83">
        <v>3</v>
      </c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1">
        <f t="shared" si="0"/>
        <v>79.8</v>
      </c>
      <c r="S61" s="82">
        <f t="shared" si="1"/>
        <v>5</v>
      </c>
      <c r="T61" s="83"/>
      <c r="U61" s="81">
        <v>82.64</v>
      </c>
      <c r="V61" s="83"/>
      <c r="W61" s="80">
        <f t="shared" si="2"/>
        <v>81.503999999999991</v>
      </c>
      <c r="X61" s="80"/>
      <c r="Y61" s="80"/>
      <c r="Z61" s="80"/>
      <c r="AA61" s="80"/>
      <c r="AB61" s="80"/>
    </row>
    <row r="62" spans="1:28">
      <c r="A62" s="80" t="s">
        <v>272</v>
      </c>
      <c r="B62" s="83">
        <v>75</v>
      </c>
      <c r="C62" s="83">
        <v>2</v>
      </c>
      <c r="D62" s="83">
        <v>80</v>
      </c>
      <c r="E62" s="83">
        <v>2</v>
      </c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1">
        <f t="shared" si="0"/>
        <v>77.5</v>
      </c>
      <c r="S62" s="82">
        <f t="shared" si="1"/>
        <v>4</v>
      </c>
      <c r="T62" s="83"/>
      <c r="U62" s="81">
        <v>82.27</v>
      </c>
      <c r="V62" s="83"/>
      <c r="W62" s="80">
        <f t="shared" si="2"/>
        <v>80.361999999999995</v>
      </c>
      <c r="X62" s="80"/>
      <c r="Y62" s="80"/>
      <c r="Z62" s="80"/>
      <c r="AA62" s="80"/>
      <c r="AB62" s="80"/>
    </row>
    <row r="63" spans="1:28">
      <c r="A63" s="80" t="s">
        <v>273</v>
      </c>
      <c r="B63" s="83">
        <v>80</v>
      </c>
      <c r="C63" s="83">
        <v>2</v>
      </c>
      <c r="D63" s="83">
        <v>80</v>
      </c>
      <c r="E63" s="83">
        <v>2</v>
      </c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1">
        <f t="shared" si="0"/>
        <v>80</v>
      </c>
      <c r="S63" s="82">
        <f t="shared" si="1"/>
        <v>4</v>
      </c>
      <c r="T63" s="83"/>
      <c r="U63" s="81">
        <v>80.09</v>
      </c>
      <c r="V63" s="83"/>
      <c r="W63" s="80">
        <f t="shared" si="2"/>
        <v>80.054000000000002</v>
      </c>
      <c r="X63" s="80"/>
      <c r="Y63" s="80"/>
      <c r="Z63" s="80"/>
      <c r="AA63" s="80"/>
      <c r="AB63" s="80"/>
    </row>
    <row r="64" spans="1:28">
      <c r="A64" s="80" t="s">
        <v>274</v>
      </c>
      <c r="B64" s="83">
        <v>77</v>
      </c>
      <c r="C64" s="83">
        <v>2</v>
      </c>
      <c r="D64" s="83">
        <v>71</v>
      </c>
      <c r="E64" s="83">
        <v>3</v>
      </c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1">
        <f t="shared" si="0"/>
        <v>73.400000000000006</v>
      </c>
      <c r="S64" s="82">
        <f t="shared" si="1"/>
        <v>5</v>
      </c>
      <c r="T64" s="83"/>
      <c r="U64" s="81">
        <v>81.900000000000006</v>
      </c>
      <c r="V64" s="83"/>
      <c r="W64" s="80">
        <f t="shared" si="2"/>
        <v>78.5</v>
      </c>
      <c r="X64" s="80"/>
      <c r="Y64" s="80"/>
      <c r="Z64" s="80"/>
      <c r="AA64" s="80"/>
      <c r="AB64" s="80"/>
    </row>
    <row r="65" spans="1:28">
      <c r="A65" s="80" t="s">
        <v>275</v>
      </c>
      <c r="B65" s="83">
        <v>77</v>
      </c>
      <c r="C65" s="83">
        <v>2</v>
      </c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1">
        <f t="shared" si="0"/>
        <v>77</v>
      </c>
      <c r="S65" s="82">
        <f t="shared" si="1"/>
        <v>2</v>
      </c>
      <c r="T65" s="83"/>
      <c r="U65" s="81">
        <v>83.43</v>
      </c>
      <c r="V65" s="83"/>
      <c r="W65" s="80">
        <f t="shared" si="2"/>
        <v>80.858000000000004</v>
      </c>
      <c r="X65" s="80"/>
      <c r="Y65" s="80"/>
      <c r="Z65" s="80"/>
      <c r="AA65" s="80"/>
      <c r="AB65" s="80"/>
    </row>
    <row r="66" spans="1:28">
      <c r="A66" s="83">
        <v>198803</v>
      </c>
      <c r="B66" s="83">
        <v>82</v>
      </c>
      <c r="C66" s="83">
        <v>2</v>
      </c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1">
        <f t="shared" si="0"/>
        <v>82</v>
      </c>
      <c r="S66" s="82">
        <f t="shared" si="1"/>
        <v>2</v>
      </c>
      <c r="T66" s="83"/>
      <c r="U66" s="81">
        <v>78.150000000000006</v>
      </c>
      <c r="V66" s="83"/>
      <c r="W66" s="80">
        <f t="shared" si="2"/>
        <v>79.69</v>
      </c>
      <c r="X66" s="80"/>
      <c r="Y66" s="80"/>
      <c r="Z66" s="80"/>
      <c r="AA66" s="80"/>
      <c r="AB66" s="80"/>
    </row>
    <row r="67" spans="1:28">
      <c r="A67" s="83">
        <v>198804</v>
      </c>
      <c r="B67" s="83">
        <v>85</v>
      </c>
      <c r="C67" s="83">
        <v>2</v>
      </c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1">
        <f t="shared" si="0"/>
        <v>85</v>
      </c>
      <c r="S67" s="82">
        <f t="shared" si="1"/>
        <v>2</v>
      </c>
      <c r="T67" s="83"/>
      <c r="U67" s="81">
        <v>77.31</v>
      </c>
      <c r="V67" s="83"/>
      <c r="W67" s="80">
        <f t="shared" si="2"/>
        <v>80.385999999999996</v>
      </c>
      <c r="X67" s="80"/>
      <c r="Y67" s="80"/>
      <c r="Z67" s="80"/>
      <c r="AA67" s="80"/>
      <c r="AB67" s="80"/>
    </row>
    <row r="68" spans="1:28">
      <c r="A68" s="83">
        <v>198805</v>
      </c>
      <c r="B68" s="83">
        <v>78</v>
      </c>
      <c r="C68" s="83">
        <v>2</v>
      </c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1">
        <f t="shared" ref="R68:R73" si="3">(B68*C68+D68*E68+F68*G68+H68*I68+J68*K68+L68*M68+N68*O68+P68*Q68)/S68</f>
        <v>78</v>
      </c>
      <c r="S68" s="82">
        <f t="shared" ref="S68:S73" si="4">C68+E68+G68+I68+K68+M68+O68+Q68</f>
        <v>2</v>
      </c>
      <c r="T68" s="83"/>
      <c r="U68" s="81">
        <v>81.459999999999994</v>
      </c>
      <c r="V68" s="83"/>
      <c r="W68" s="80">
        <f t="shared" ref="W68:W73" si="5">0.6*U68+0.4*R68</f>
        <v>80.075999999999993</v>
      </c>
      <c r="X68" s="80"/>
      <c r="Y68" s="80"/>
      <c r="Z68" s="80"/>
      <c r="AA68" s="80"/>
      <c r="AB68" s="80"/>
    </row>
    <row r="69" spans="1:28">
      <c r="A69" s="83">
        <v>198806</v>
      </c>
      <c r="B69" s="83">
        <v>77</v>
      </c>
      <c r="C69" s="83">
        <v>3</v>
      </c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1">
        <f t="shared" si="3"/>
        <v>77</v>
      </c>
      <c r="S69" s="82">
        <f t="shared" si="4"/>
        <v>3</v>
      </c>
      <c r="T69" s="83"/>
      <c r="U69" s="81">
        <v>81.69</v>
      </c>
      <c r="V69" s="83"/>
      <c r="W69" s="80">
        <f t="shared" si="5"/>
        <v>79.813999999999993</v>
      </c>
      <c r="X69" s="80"/>
      <c r="Y69" s="80"/>
      <c r="Z69" s="80"/>
      <c r="AA69" s="80"/>
      <c r="AB69" s="80"/>
    </row>
    <row r="70" spans="1:28">
      <c r="A70" s="83">
        <v>198807</v>
      </c>
      <c r="B70" s="83">
        <v>79</v>
      </c>
      <c r="C70" s="83">
        <v>2</v>
      </c>
      <c r="D70" s="83">
        <v>86</v>
      </c>
      <c r="E70" s="83">
        <v>3</v>
      </c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1">
        <f t="shared" si="3"/>
        <v>83.2</v>
      </c>
      <c r="S70" s="82">
        <f t="shared" si="4"/>
        <v>5</v>
      </c>
      <c r="T70" s="83"/>
      <c r="U70" s="81">
        <v>79.55</v>
      </c>
      <c r="V70" s="83"/>
      <c r="W70" s="80">
        <f t="shared" si="5"/>
        <v>81.009999999999991</v>
      </c>
      <c r="X70" s="80"/>
      <c r="Y70" s="80"/>
      <c r="Z70" s="80"/>
      <c r="AA70" s="80"/>
      <c r="AB70" s="80"/>
    </row>
    <row r="71" spans="1:28">
      <c r="A71" s="83">
        <v>198808</v>
      </c>
      <c r="B71" s="83">
        <v>82</v>
      </c>
      <c r="C71" s="83">
        <v>1</v>
      </c>
      <c r="D71" s="83">
        <v>81</v>
      </c>
      <c r="E71" s="83">
        <v>2</v>
      </c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1">
        <f t="shared" si="3"/>
        <v>81.333333333333329</v>
      </c>
      <c r="S71" s="82">
        <f t="shared" si="4"/>
        <v>3</v>
      </c>
      <c r="T71" s="83"/>
      <c r="U71" s="81">
        <v>80.430000000000007</v>
      </c>
      <c r="V71" s="83"/>
      <c r="W71" s="80">
        <f t="shared" si="5"/>
        <v>80.791333333333341</v>
      </c>
      <c r="X71" s="84"/>
      <c r="Y71" s="84"/>
      <c r="Z71" s="84"/>
      <c r="AA71" s="84"/>
      <c r="AB71" s="84"/>
    </row>
    <row r="72" spans="1:28">
      <c r="A72" s="83">
        <v>198809</v>
      </c>
      <c r="B72" s="83">
        <v>80</v>
      </c>
      <c r="C72" s="83">
        <v>3</v>
      </c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1">
        <f t="shared" si="3"/>
        <v>80</v>
      </c>
      <c r="S72" s="82">
        <f t="shared" si="4"/>
        <v>3</v>
      </c>
      <c r="T72" s="83"/>
      <c r="U72" s="81">
        <v>83</v>
      </c>
      <c r="V72" s="83"/>
      <c r="W72" s="80">
        <f t="shared" si="5"/>
        <v>81.8</v>
      </c>
      <c r="X72" s="84"/>
      <c r="Y72" s="84"/>
      <c r="Z72" s="84"/>
      <c r="AA72" s="84"/>
      <c r="AB72" s="84"/>
    </row>
    <row r="73" spans="1:28">
      <c r="A73" s="83">
        <v>199001</v>
      </c>
      <c r="B73" s="83">
        <v>67</v>
      </c>
      <c r="C73" s="83">
        <v>2</v>
      </c>
      <c r="D73" s="83">
        <v>73</v>
      </c>
      <c r="E73" s="83">
        <v>2</v>
      </c>
      <c r="F73" s="83">
        <v>69</v>
      </c>
      <c r="G73" s="83">
        <v>3</v>
      </c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1">
        <f t="shared" si="3"/>
        <v>69.571428571428569</v>
      </c>
      <c r="S73" s="82">
        <f t="shared" si="4"/>
        <v>7</v>
      </c>
      <c r="T73" s="83"/>
      <c r="U73" s="81">
        <v>77.78</v>
      </c>
      <c r="V73" s="83"/>
      <c r="W73" s="80">
        <f t="shared" si="5"/>
        <v>74.496571428571428</v>
      </c>
      <c r="X73" s="80"/>
      <c r="Y73" s="80"/>
      <c r="Z73" s="80"/>
      <c r="AA73" s="80"/>
      <c r="AB73" s="80"/>
    </row>
  </sheetData>
  <mergeCells count="13">
    <mergeCell ref="B1:Q1"/>
    <mergeCell ref="A1:A2"/>
    <mergeCell ref="R1:R2"/>
    <mergeCell ref="S1:S2"/>
    <mergeCell ref="T1:T2"/>
    <mergeCell ref="Z1:Z2"/>
    <mergeCell ref="AA1:AA2"/>
    <mergeCell ref="AB1:AB2"/>
    <mergeCell ref="U1:U2"/>
    <mergeCell ref="V1:V2"/>
    <mergeCell ref="W1:W2"/>
    <mergeCell ref="X1:X2"/>
    <mergeCell ref="Y1:Y2"/>
  </mergeCells>
  <phoneticPr fontId="1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57"/>
  <sheetViews>
    <sheetView tabSelected="1" workbookViewId="0">
      <selection activeCell="V39" sqref="V39"/>
    </sheetView>
  </sheetViews>
  <sheetFormatPr defaultColWidth="9" defaultRowHeight="14.25"/>
  <cols>
    <col min="18" max="18" width="9" style="10"/>
    <col min="21" max="21" width="9" style="10"/>
    <col min="23" max="23" width="11.5" style="10"/>
  </cols>
  <sheetData>
    <row r="1" spans="1:27">
      <c r="A1" s="91" t="s">
        <v>0</v>
      </c>
      <c r="B1" s="91" t="s">
        <v>1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2" t="s">
        <v>2</v>
      </c>
      <c r="S1" s="112" t="s">
        <v>3</v>
      </c>
      <c r="T1" s="118" t="s">
        <v>4</v>
      </c>
      <c r="U1" s="112" t="s">
        <v>5</v>
      </c>
      <c r="V1" s="91" t="s">
        <v>6</v>
      </c>
      <c r="W1" s="112" t="s">
        <v>7</v>
      </c>
      <c r="X1" s="114" t="s">
        <v>8</v>
      </c>
      <c r="Y1" s="116" t="s">
        <v>9</v>
      </c>
      <c r="Z1" s="109" t="s">
        <v>11</v>
      </c>
      <c r="AA1" s="110" t="s">
        <v>12</v>
      </c>
    </row>
    <row r="2" spans="1:27">
      <c r="A2" s="92"/>
      <c r="B2" s="20" t="s">
        <v>13</v>
      </c>
      <c r="C2" s="20" t="s">
        <v>14</v>
      </c>
      <c r="D2" s="20" t="s">
        <v>15</v>
      </c>
      <c r="E2" s="20" t="s">
        <v>16</v>
      </c>
      <c r="F2" s="20" t="s">
        <v>17</v>
      </c>
      <c r="G2" s="20" t="s">
        <v>18</v>
      </c>
      <c r="H2" s="20" t="s">
        <v>19</v>
      </c>
      <c r="I2" s="20" t="s">
        <v>20</v>
      </c>
      <c r="J2" s="20" t="s">
        <v>21</v>
      </c>
      <c r="K2" s="20" t="s">
        <v>22</v>
      </c>
      <c r="L2" s="20" t="s">
        <v>23</v>
      </c>
      <c r="M2" s="22" t="s">
        <v>24</v>
      </c>
      <c r="N2" s="22" t="s">
        <v>25</v>
      </c>
      <c r="O2" s="22" t="s">
        <v>26</v>
      </c>
      <c r="P2" s="22" t="s">
        <v>27</v>
      </c>
      <c r="Q2" s="22" t="s">
        <v>28</v>
      </c>
      <c r="R2" s="113"/>
      <c r="S2" s="94"/>
      <c r="T2" s="92"/>
      <c r="U2" s="113"/>
      <c r="V2" s="92"/>
      <c r="W2" s="112"/>
      <c r="X2" s="115"/>
      <c r="Y2" s="92"/>
      <c r="Z2" s="94"/>
      <c r="AA2" s="111"/>
    </row>
    <row r="3" spans="1:27">
      <c r="A3" s="15">
        <v>191014</v>
      </c>
      <c r="B3" s="15" t="s">
        <v>36</v>
      </c>
      <c r="C3" s="15" t="s">
        <v>30</v>
      </c>
      <c r="D3" s="15" t="s">
        <v>31</v>
      </c>
      <c r="E3" s="15" t="s">
        <v>34</v>
      </c>
      <c r="F3" s="15" t="s">
        <v>38</v>
      </c>
      <c r="G3" s="15" t="s">
        <v>34</v>
      </c>
      <c r="H3" s="15" t="s">
        <v>35</v>
      </c>
      <c r="I3" s="15" t="s">
        <v>30</v>
      </c>
      <c r="J3" s="15" t="s">
        <v>33</v>
      </c>
      <c r="K3" s="15" t="s">
        <v>30</v>
      </c>
      <c r="L3" s="15" t="s">
        <v>31</v>
      </c>
      <c r="M3" s="15" t="s">
        <v>34</v>
      </c>
      <c r="N3" s="15"/>
      <c r="O3" s="15"/>
      <c r="P3" s="15"/>
      <c r="Q3" s="15"/>
      <c r="R3" s="16">
        <f t="shared" ref="R3:R37" si="0">(B3*C3+D3*E3+F3*G3+H3*I3+J3*K3+L3*M3+N3*O3+P3*Q3)/S3</f>
        <v>80.3333333333333</v>
      </c>
      <c r="S3" s="15">
        <f t="shared" ref="S3:S37" si="1">C3+E3+G3+I3+K3+M3+O3+Q3</f>
        <v>9</v>
      </c>
      <c r="T3" s="15">
        <v>29</v>
      </c>
      <c r="U3" s="16">
        <v>84.33</v>
      </c>
      <c r="V3" s="15">
        <v>3</v>
      </c>
      <c r="W3" s="16">
        <f>U3*0.6+R3*0.4</f>
        <v>82.731333333333296</v>
      </c>
      <c r="X3" s="23"/>
      <c r="Y3" s="19"/>
      <c r="Z3" s="19"/>
      <c r="AA3" s="18"/>
    </row>
    <row r="4" spans="1:27">
      <c r="A4" s="15">
        <v>191017</v>
      </c>
      <c r="B4" s="15" t="s">
        <v>39</v>
      </c>
      <c r="C4" s="15" t="s">
        <v>30</v>
      </c>
      <c r="D4" s="15" t="s">
        <v>43</v>
      </c>
      <c r="E4" s="15" t="s">
        <v>30</v>
      </c>
      <c r="F4" s="15" t="s">
        <v>49</v>
      </c>
      <c r="G4" s="15" t="s">
        <v>34</v>
      </c>
      <c r="H4" s="15" t="s">
        <v>39</v>
      </c>
      <c r="I4" s="15" t="s">
        <v>37</v>
      </c>
      <c r="J4" s="15" t="s">
        <v>50</v>
      </c>
      <c r="K4" s="15" t="s">
        <v>34</v>
      </c>
      <c r="L4" s="15"/>
      <c r="M4" s="15"/>
      <c r="N4" s="15"/>
      <c r="O4" s="15"/>
      <c r="P4" s="15"/>
      <c r="Q4" s="15"/>
      <c r="R4" s="16">
        <f t="shared" si="0"/>
        <v>85.7777777777778</v>
      </c>
      <c r="S4" s="15">
        <f t="shared" si="1"/>
        <v>9</v>
      </c>
      <c r="T4" s="15">
        <v>27</v>
      </c>
      <c r="U4" s="16">
        <v>82.56</v>
      </c>
      <c r="V4" s="15">
        <v>3</v>
      </c>
      <c r="W4" s="16">
        <f t="shared" ref="W4:W37" si="2">U4*0.6+R4*0.4</f>
        <v>83.847111111111104</v>
      </c>
      <c r="X4" s="23"/>
      <c r="Y4" s="19"/>
      <c r="Z4" s="19"/>
      <c r="AA4" s="18"/>
    </row>
    <row r="5" spans="1:27">
      <c r="A5" s="15">
        <v>191027</v>
      </c>
      <c r="B5" s="15" t="s">
        <v>57</v>
      </c>
      <c r="C5" s="15" t="s">
        <v>30</v>
      </c>
      <c r="D5" s="15" t="s">
        <v>38</v>
      </c>
      <c r="E5" s="15" t="s">
        <v>34</v>
      </c>
      <c r="F5" s="15" t="s">
        <v>57</v>
      </c>
      <c r="G5" s="15" t="s">
        <v>37</v>
      </c>
      <c r="H5" s="15" t="s">
        <v>39</v>
      </c>
      <c r="I5" s="15" t="s">
        <v>34</v>
      </c>
      <c r="J5" s="15" t="s">
        <v>33</v>
      </c>
      <c r="K5" s="15" t="s">
        <v>30</v>
      </c>
      <c r="L5" s="15"/>
      <c r="M5" s="15"/>
      <c r="N5" s="15"/>
      <c r="O5" s="15"/>
      <c r="P5" s="15"/>
      <c r="Q5" s="15"/>
      <c r="R5" s="16">
        <f t="shared" si="0"/>
        <v>87.2222222222222</v>
      </c>
      <c r="S5" s="15">
        <f t="shared" si="1"/>
        <v>9</v>
      </c>
      <c r="T5" s="15">
        <v>26</v>
      </c>
      <c r="U5" s="16">
        <v>84.12</v>
      </c>
      <c r="V5" s="15">
        <v>3</v>
      </c>
      <c r="W5" s="16">
        <f t="shared" si="2"/>
        <v>85.360888888888894</v>
      </c>
      <c r="X5" s="23"/>
      <c r="Y5" s="19"/>
      <c r="Z5" s="19"/>
      <c r="AA5" s="18"/>
    </row>
    <row r="6" spans="1:27">
      <c r="A6" s="15">
        <v>191028</v>
      </c>
      <c r="B6" s="15" t="s">
        <v>49</v>
      </c>
      <c r="C6" s="15" t="s">
        <v>30</v>
      </c>
      <c r="D6" s="15" t="s">
        <v>45</v>
      </c>
      <c r="E6" s="15" t="s">
        <v>30</v>
      </c>
      <c r="F6" s="15" t="s">
        <v>33</v>
      </c>
      <c r="G6" s="15" t="s">
        <v>34</v>
      </c>
      <c r="H6" s="15" t="s">
        <v>35</v>
      </c>
      <c r="I6" s="15" t="s">
        <v>37</v>
      </c>
      <c r="J6" s="15" t="s">
        <v>38</v>
      </c>
      <c r="K6" s="15" t="s">
        <v>34</v>
      </c>
      <c r="L6" s="15"/>
      <c r="M6" s="15"/>
      <c r="N6" s="15"/>
      <c r="O6" s="15"/>
      <c r="P6" s="15"/>
      <c r="Q6" s="15"/>
      <c r="R6" s="16">
        <f t="shared" si="0"/>
        <v>82.4444444444444</v>
      </c>
      <c r="S6" s="15">
        <f t="shared" si="1"/>
        <v>9</v>
      </c>
      <c r="T6" s="15">
        <v>28</v>
      </c>
      <c r="U6" s="16">
        <v>79.209999999999994</v>
      </c>
      <c r="V6" s="15">
        <v>3</v>
      </c>
      <c r="W6" s="16">
        <f t="shared" si="2"/>
        <v>80.503777777777799</v>
      </c>
      <c r="X6" s="23"/>
      <c r="Y6" s="19"/>
      <c r="Z6" s="19"/>
      <c r="AA6" s="18"/>
    </row>
    <row r="7" spans="1:27">
      <c r="A7" s="15">
        <v>191035</v>
      </c>
      <c r="B7" s="15" t="s">
        <v>42</v>
      </c>
      <c r="C7" s="15" t="s">
        <v>30</v>
      </c>
      <c r="D7" s="15" t="s">
        <v>49</v>
      </c>
      <c r="E7" s="15" t="s">
        <v>34</v>
      </c>
      <c r="F7" s="15" t="s">
        <v>50</v>
      </c>
      <c r="G7" s="15" t="s">
        <v>34</v>
      </c>
      <c r="H7" s="15" t="s">
        <v>38</v>
      </c>
      <c r="I7" s="15" t="s">
        <v>30</v>
      </c>
      <c r="J7" s="15" t="s">
        <v>38</v>
      </c>
      <c r="K7" s="15" t="s">
        <v>30</v>
      </c>
      <c r="L7" s="15"/>
      <c r="M7" s="15"/>
      <c r="N7" s="15"/>
      <c r="O7" s="15"/>
      <c r="P7" s="15"/>
      <c r="Q7" s="15"/>
      <c r="R7" s="16">
        <f t="shared" si="0"/>
        <v>83.375</v>
      </c>
      <c r="S7" s="15">
        <f t="shared" si="1"/>
        <v>8</v>
      </c>
      <c r="T7" s="15">
        <v>26</v>
      </c>
      <c r="U7" s="16">
        <v>85.94</v>
      </c>
      <c r="V7" s="15">
        <v>3</v>
      </c>
      <c r="W7" s="16">
        <f t="shared" si="2"/>
        <v>84.914000000000001</v>
      </c>
      <c r="X7" s="23"/>
      <c r="Y7" s="19"/>
      <c r="Z7" s="19"/>
      <c r="AA7" s="18"/>
    </row>
    <row r="8" spans="1:27">
      <c r="A8" s="15">
        <v>191036</v>
      </c>
      <c r="B8" s="15" t="s">
        <v>47</v>
      </c>
      <c r="C8" s="15" t="s">
        <v>30</v>
      </c>
      <c r="D8" s="15" t="s">
        <v>33</v>
      </c>
      <c r="E8" s="15" t="s">
        <v>34</v>
      </c>
      <c r="F8" s="15" t="s">
        <v>33</v>
      </c>
      <c r="G8" s="15" t="s">
        <v>37</v>
      </c>
      <c r="H8" s="15" t="s">
        <v>38</v>
      </c>
      <c r="I8" s="15" t="s">
        <v>34</v>
      </c>
      <c r="J8" s="15" t="s">
        <v>32</v>
      </c>
      <c r="K8" s="15" t="s">
        <v>30</v>
      </c>
      <c r="L8" s="15" t="s">
        <v>49</v>
      </c>
      <c r="M8" s="15" t="s">
        <v>30</v>
      </c>
      <c r="N8" s="15"/>
      <c r="O8" s="15"/>
      <c r="P8" s="15"/>
      <c r="Q8" s="15"/>
      <c r="R8" s="16">
        <f t="shared" si="0"/>
        <v>81.727272727272705</v>
      </c>
      <c r="S8" s="15">
        <f t="shared" si="1"/>
        <v>11</v>
      </c>
      <c r="T8" s="15">
        <v>29</v>
      </c>
      <c r="U8" s="16">
        <v>85.06</v>
      </c>
      <c r="V8" s="15">
        <v>3</v>
      </c>
      <c r="W8" s="16">
        <f t="shared" si="2"/>
        <v>83.726909090909103</v>
      </c>
      <c r="X8" s="23"/>
      <c r="Y8" s="19"/>
      <c r="Z8" s="19"/>
      <c r="AA8" s="18"/>
    </row>
    <row r="9" spans="1:27">
      <c r="A9" s="15">
        <v>191039</v>
      </c>
      <c r="B9" s="15" t="s">
        <v>39</v>
      </c>
      <c r="C9" s="15" t="s">
        <v>30</v>
      </c>
      <c r="D9" s="15" t="s">
        <v>39</v>
      </c>
      <c r="E9" s="15" t="s">
        <v>34</v>
      </c>
      <c r="F9" s="15" t="s">
        <v>49</v>
      </c>
      <c r="G9" s="15" t="s">
        <v>34</v>
      </c>
      <c r="H9" s="15" t="s">
        <v>35</v>
      </c>
      <c r="I9" s="15" t="s">
        <v>34</v>
      </c>
      <c r="J9" s="15" t="s">
        <v>50</v>
      </c>
      <c r="K9" s="15" t="s">
        <v>30</v>
      </c>
      <c r="L9" s="15"/>
      <c r="M9" s="15"/>
      <c r="N9" s="15"/>
      <c r="O9" s="15"/>
      <c r="P9" s="15"/>
      <c r="Q9" s="15"/>
      <c r="R9" s="16">
        <f t="shared" si="0"/>
        <v>81.571428571428598</v>
      </c>
      <c r="S9" s="15">
        <f t="shared" si="1"/>
        <v>7</v>
      </c>
      <c r="T9" s="15">
        <v>25</v>
      </c>
      <c r="U9" s="16">
        <v>86</v>
      </c>
      <c r="V9" s="15">
        <v>3</v>
      </c>
      <c r="W9" s="16">
        <f t="shared" si="2"/>
        <v>84.228571428571399</v>
      </c>
      <c r="X9" s="23"/>
      <c r="Y9" s="19"/>
      <c r="Z9" s="19"/>
      <c r="AA9" s="18"/>
    </row>
    <row r="10" spans="1:27">
      <c r="A10" s="15">
        <v>191043</v>
      </c>
      <c r="B10" s="15" t="s">
        <v>49</v>
      </c>
      <c r="C10" s="15" t="s">
        <v>30</v>
      </c>
      <c r="D10" s="15" t="s">
        <v>50</v>
      </c>
      <c r="E10" s="15" t="s">
        <v>30</v>
      </c>
      <c r="F10" s="15" t="s">
        <v>49</v>
      </c>
      <c r="G10" s="15" t="s">
        <v>34</v>
      </c>
      <c r="H10" s="15" t="s">
        <v>35</v>
      </c>
      <c r="I10" s="15" t="s">
        <v>30</v>
      </c>
      <c r="J10" s="15" t="s">
        <v>58</v>
      </c>
      <c r="K10" s="15" t="s">
        <v>34</v>
      </c>
      <c r="L10" s="15"/>
      <c r="M10" s="15"/>
      <c r="N10" s="15"/>
      <c r="O10" s="15"/>
      <c r="P10" s="15"/>
      <c r="Q10" s="15"/>
      <c r="R10" s="16">
        <f t="shared" si="0"/>
        <v>77.5</v>
      </c>
      <c r="S10" s="15">
        <f t="shared" si="1"/>
        <v>8</v>
      </c>
      <c r="T10" s="15">
        <v>26</v>
      </c>
      <c r="U10" s="16">
        <v>83</v>
      </c>
      <c r="V10" s="15">
        <v>3</v>
      </c>
      <c r="W10" s="16">
        <f t="shared" si="2"/>
        <v>80.8</v>
      </c>
      <c r="X10" s="23"/>
      <c r="Y10" s="19"/>
      <c r="Z10" s="19"/>
      <c r="AA10" s="18"/>
    </row>
    <row r="11" spans="1:27">
      <c r="A11" s="15">
        <v>191044</v>
      </c>
      <c r="B11" s="15" t="s">
        <v>36</v>
      </c>
      <c r="C11" s="15" t="s">
        <v>30</v>
      </c>
      <c r="D11" s="15" t="s">
        <v>50</v>
      </c>
      <c r="E11" s="15" t="s">
        <v>34</v>
      </c>
      <c r="F11" s="15" t="s">
        <v>35</v>
      </c>
      <c r="G11" s="15" t="s">
        <v>34</v>
      </c>
      <c r="H11" s="15" t="s">
        <v>33</v>
      </c>
      <c r="I11" s="15" t="s">
        <v>37</v>
      </c>
      <c r="J11" s="15" t="s">
        <v>49</v>
      </c>
      <c r="K11" s="15" t="s">
        <v>37</v>
      </c>
      <c r="L11" s="15" t="s">
        <v>35</v>
      </c>
      <c r="M11" s="15" t="s">
        <v>34</v>
      </c>
      <c r="N11" s="15" t="s">
        <v>35</v>
      </c>
      <c r="O11" s="15" t="s">
        <v>30</v>
      </c>
      <c r="P11" s="15"/>
      <c r="Q11" s="15"/>
      <c r="R11" s="16">
        <f t="shared" si="0"/>
        <v>79.692307692307693</v>
      </c>
      <c r="S11" s="15">
        <f t="shared" si="1"/>
        <v>13</v>
      </c>
      <c r="T11" s="15">
        <v>33</v>
      </c>
      <c r="U11" s="16">
        <v>81.2</v>
      </c>
      <c r="V11" s="15">
        <v>3</v>
      </c>
      <c r="W11" s="16">
        <f t="shared" si="2"/>
        <v>80.596923076923105</v>
      </c>
      <c r="X11" s="23"/>
      <c r="Y11" s="19"/>
      <c r="Z11" s="19"/>
      <c r="AA11" s="18"/>
    </row>
    <row r="12" spans="1:27">
      <c r="A12" s="15">
        <v>191051</v>
      </c>
      <c r="B12" s="15" t="s">
        <v>49</v>
      </c>
      <c r="C12" s="15" t="s">
        <v>30</v>
      </c>
      <c r="D12" s="15" t="s">
        <v>36</v>
      </c>
      <c r="E12" s="15" t="s">
        <v>34</v>
      </c>
      <c r="F12" s="15" t="s">
        <v>44</v>
      </c>
      <c r="G12" s="15" t="s">
        <v>34</v>
      </c>
      <c r="H12" s="15" t="s">
        <v>53</v>
      </c>
      <c r="I12" s="15" t="s">
        <v>37</v>
      </c>
      <c r="J12" s="15" t="s">
        <v>36</v>
      </c>
      <c r="K12" s="15" t="s">
        <v>34</v>
      </c>
      <c r="L12" s="15" t="s">
        <v>33</v>
      </c>
      <c r="M12" s="15" t="s">
        <v>30</v>
      </c>
      <c r="N12" s="15"/>
      <c r="O12" s="15"/>
      <c r="P12" s="15"/>
      <c r="Q12" s="15"/>
      <c r="R12" s="16">
        <f t="shared" si="0"/>
        <v>76.8</v>
      </c>
      <c r="S12" s="15">
        <f t="shared" si="1"/>
        <v>10</v>
      </c>
      <c r="T12" s="15">
        <v>28</v>
      </c>
      <c r="U12" s="16">
        <v>75.44</v>
      </c>
      <c r="V12" s="15">
        <v>3</v>
      </c>
      <c r="W12" s="16">
        <f t="shared" si="2"/>
        <v>75.983999999999995</v>
      </c>
      <c r="X12" s="40"/>
      <c r="Y12" s="27"/>
      <c r="Z12" s="27"/>
      <c r="AA12" s="41"/>
    </row>
    <row r="13" spans="1:27">
      <c r="A13" s="15">
        <v>191052</v>
      </c>
      <c r="B13" s="15" t="s">
        <v>54</v>
      </c>
      <c r="C13" s="15" t="s">
        <v>30</v>
      </c>
      <c r="D13" s="15" t="s">
        <v>32</v>
      </c>
      <c r="E13" s="15" t="s">
        <v>34</v>
      </c>
      <c r="F13" s="15" t="s">
        <v>49</v>
      </c>
      <c r="G13" s="15" t="s">
        <v>34</v>
      </c>
      <c r="H13" s="15" t="s">
        <v>31</v>
      </c>
      <c r="I13" s="15" t="s">
        <v>34</v>
      </c>
      <c r="J13" s="15" t="s">
        <v>31</v>
      </c>
      <c r="K13" s="15" t="s">
        <v>30</v>
      </c>
      <c r="L13" s="15"/>
      <c r="M13" s="15"/>
      <c r="N13" s="15"/>
      <c r="O13" s="15"/>
      <c r="P13" s="15"/>
      <c r="Q13" s="15"/>
      <c r="R13" s="16">
        <f t="shared" si="0"/>
        <v>79.428571428571402</v>
      </c>
      <c r="S13" s="15">
        <f t="shared" si="1"/>
        <v>7</v>
      </c>
      <c r="T13" s="15">
        <v>26</v>
      </c>
      <c r="U13" s="16">
        <v>80.58</v>
      </c>
      <c r="V13" s="15">
        <v>3</v>
      </c>
      <c r="W13" s="16">
        <f t="shared" si="2"/>
        <v>80.1194285714286</v>
      </c>
      <c r="X13" s="23"/>
      <c r="Y13" s="19"/>
      <c r="Z13" s="19"/>
      <c r="AA13" s="18"/>
    </row>
    <row r="14" spans="1:27">
      <c r="A14" s="15">
        <v>191056</v>
      </c>
      <c r="B14" s="15" t="s">
        <v>57</v>
      </c>
      <c r="C14" s="15" t="s">
        <v>30</v>
      </c>
      <c r="D14" s="15" t="s">
        <v>44</v>
      </c>
      <c r="E14" s="15" t="s">
        <v>34</v>
      </c>
      <c r="F14" s="15" t="s">
        <v>36</v>
      </c>
      <c r="G14" s="15" t="s">
        <v>34</v>
      </c>
      <c r="H14" s="15" t="s">
        <v>44</v>
      </c>
      <c r="I14" s="15" t="s">
        <v>30</v>
      </c>
      <c r="J14" s="15" t="s">
        <v>31</v>
      </c>
      <c r="K14" s="15" t="s">
        <v>34</v>
      </c>
      <c r="L14" s="15" t="s">
        <v>44</v>
      </c>
      <c r="M14" s="15" t="s">
        <v>30</v>
      </c>
      <c r="N14" s="15"/>
      <c r="O14" s="15"/>
      <c r="P14" s="15"/>
      <c r="Q14" s="15"/>
      <c r="R14" s="16">
        <f t="shared" si="0"/>
        <v>81.7777777777778</v>
      </c>
      <c r="S14" s="15">
        <f t="shared" si="1"/>
        <v>9</v>
      </c>
      <c r="T14" s="15">
        <v>27</v>
      </c>
      <c r="U14" s="16">
        <v>80.72</v>
      </c>
      <c r="V14" s="15">
        <v>3</v>
      </c>
      <c r="W14" s="16">
        <f t="shared" si="2"/>
        <v>81.143111111111097</v>
      </c>
      <c r="X14" s="40"/>
      <c r="Y14" s="27"/>
      <c r="Z14" s="27"/>
      <c r="AA14" s="41"/>
    </row>
    <row r="15" spans="1:27">
      <c r="A15" s="15">
        <v>191063</v>
      </c>
      <c r="B15" s="15" t="s">
        <v>44</v>
      </c>
      <c r="C15" s="15" t="s">
        <v>30</v>
      </c>
      <c r="D15" s="15" t="s">
        <v>49</v>
      </c>
      <c r="E15" s="15" t="s">
        <v>34</v>
      </c>
      <c r="F15" s="15" t="s">
        <v>35</v>
      </c>
      <c r="G15" s="15" t="s">
        <v>30</v>
      </c>
      <c r="H15" s="15" t="s">
        <v>49</v>
      </c>
      <c r="I15" s="15" t="s">
        <v>34</v>
      </c>
      <c r="J15" s="15" t="s">
        <v>29</v>
      </c>
      <c r="K15" s="15" t="s">
        <v>30</v>
      </c>
      <c r="L15" s="15"/>
      <c r="M15" s="15"/>
      <c r="N15" s="15"/>
      <c r="O15" s="15"/>
      <c r="P15" s="15"/>
      <c r="Q15" s="15"/>
      <c r="R15" s="16">
        <f t="shared" si="0"/>
        <v>79.25</v>
      </c>
      <c r="S15" s="15">
        <f t="shared" si="1"/>
        <v>8</v>
      </c>
      <c r="T15" s="15">
        <v>27</v>
      </c>
      <c r="U15" s="16">
        <v>74.790000000000006</v>
      </c>
      <c r="V15" s="15">
        <v>3</v>
      </c>
      <c r="W15" s="16">
        <f t="shared" si="2"/>
        <v>76.573999999999998</v>
      </c>
      <c r="X15" s="23"/>
      <c r="Y15" s="19"/>
      <c r="Z15" s="19"/>
      <c r="AA15" s="18"/>
    </row>
    <row r="16" spans="1:27">
      <c r="A16" s="15">
        <v>191072</v>
      </c>
      <c r="B16" s="15" t="s">
        <v>45</v>
      </c>
      <c r="C16" s="15" t="s">
        <v>30</v>
      </c>
      <c r="D16" s="15" t="s">
        <v>60</v>
      </c>
      <c r="E16" s="15" t="s">
        <v>30</v>
      </c>
      <c r="F16" s="15" t="s">
        <v>49</v>
      </c>
      <c r="G16" s="15" t="s">
        <v>34</v>
      </c>
      <c r="H16" s="15" t="s">
        <v>60</v>
      </c>
      <c r="I16" s="15" t="s">
        <v>30</v>
      </c>
      <c r="J16" s="15" t="s">
        <v>39</v>
      </c>
      <c r="K16" s="15" t="s">
        <v>34</v>
      </c>
      <c r="L16" s="15"/>
      <c r="M16" s="15"/>
      <c r="N16" s="15"/>
      <c r="O16" s="15"/>
      <c r="P16" s="15"/>
      <c r="Q16" s="15"/>
      <c r="R16" s="16">
        <f t="shared" si="0"/>
        <v>77.125</v>
      </c>
      <c r="S16" s="15">
        <f t="shared" si="1"/>
        <v>8</v>
      </c>
      <c r="T16" s="15">
        <v>26</v>
      </c>
      <c r="U16" s="16">
        <v>83.56</v>
      </c>
      <c r="V16" s="15">
        <v>3</v>
      </c>
      <c r="W16" s="16">
        <f t="shared" si="2"/>
        <v>80.986000000000004</v>
      </c>
      <c r="X16" s="23"/>
      <c r="Y16" s="19"/>
      <c r="Z16" s="19"/>
      <c r="AA16" s="18"/>
    </row>
    <row r="17" spans="1:27">
      <c r="A17" s="15">
        <v>191074</v>
      </c>
      <c r="B17" s="15" t="s">
        <v>42</v>
      </c>
      <c r="C17" s="15" t="s">
        <v>30</v>
      </c>
      <c r="D17" s="15" t="s">
        <v>48</v>
      </c>
      <c r="E17" s="15" t="s">
        <v>30</v>
      </c>
      <c r="F17" s="15" t="s">
        <v>33</v>
      </c>
      <c r="G17" s="15" t="s">
        <v>34</v>
      </c>
      <c r="H17" s="15" t="s">
        <v>44</v>
      </c>
      <c r="I17" s="15" t="s">
        <v>34</v>
      </c>
      <c r="J17" s="15" t="s">
        <v>44</v>
      </c>
      <c r="K17" s="15" t="s">
        <v>30</v>
      </c>
      <c r="L17" s="15"/>
      <c r="M17" s="15"/>
      <c r="N17" s="15"/>
      <c r="O17" s="15"/>
      <c r="P17" s="15"/>
      <c r="Q17" s="15"/>
      <c r="R17" s="16">
        <f t="shared" si="0"/>
        <v>84</v>
      </c>
      <c r="S17" s="15">
        <f t="shared" si="1"/>
        <v>8</v>
      </c>
      <c r="T17" s="15">
        <v>26</v>
      </c>
      <c r="U17" s="16">
        <v>81.78</v>
      </c>
      <c r="V17" s="15">
        <v>3</v>
      </c>
      <c r="W17" s="16">
        <f t="shared" si="2"/>
        <v>82.668000000000006</v>
      </c>
      <c r="X17" s="40"/>
      <c r="Y17" s="27"/>
      <c r="Z17" s="27"/>
      <c r="AA17" s="41"/>
    </row>
    <row r="18" spans="1:27">
      <c r="A18" s="15">
        <v>191075</v>
      </c>
      <c r="B18" s="15" t="s">
        <v>33</v>
      </c>
      <c r="C18" s="15" t="s">
        <v>30</v>
      </c>
      <c r="D18" s="15" t="s">
        <v>49</v>
      </c>
      <c r="E18" s="15" t="s">
        <v>30</v>
      </c>
      <c r="F18" s="15" t="s">
        <v>51</v>
      </c>
      <c r="G18" s="15" t="s">
        <v>34</v>
      </c>
      <c r="H18" s="15" t="s">
        <v>36</v>
      </c>
      <c r="I18" s="15" t="s">
        <v>37</v>
      </c>
      <c r="J18" s="15" t="s">
        <v>33</v>
      </c>
      <c r="K18" s="15" t="s">
        <v>34</v>
      </c>
      <c r="L18" s="15"/>
      <c r="M18" s="15"/>
      <c r="N18" s="15"/>
      <c r="O18" s="15"/>
      <c r="P18" s="15"/>
      <c r="Q18" s="15"/>
      <c r="R18" s="16">
        <f t="shared" si="0"/>
        <v>78.3333333333333</v>
      </c>
      <c r="S18" s="15">
        <f t="shared" si="1"/>
        <v>9</v>
      </c>
      <c r="T18" s="15">
        <v>28</v>
      </c>
      <c r="U18" s="16">
        <v>77.42</v>
      </c>
      <c r="V18" s="15">
        <v>3</v>
      </c>
      <c r="W18" s="16">
        <f t="shared" si="2"/>
        <v>77.785333333333298</v>
      </c>
      <c r="X18" s="40"/>
      <c r="Y18" s="27"/>
      <c r="Z18" s="27"/>
      <c r="AA18" s="41"/>
    </row>
    <row r="19" spans="1:27">
      <c r="A19" s="15">
        <v>191112</v>
      </c>
      <c r="B19" s="15" t="s">
        <v>31</v>
      </c>
      <c r="C19" s="15" t="s">
        <v>30</v>
      </c>
      <c r="D19" s="15" t="s">
        <v>35</v>
      </c>
      <c r="E19" s="15" t="s">
        <v>34</v>
      </c>
      <c r="F19" s="15" t="s">
        <v>33</v>
      </c>
      <c r="G19" s="15" t="s">
        <v>30</v>
      </c>
      <c r="H19" s="15" t="s">
        <v>29</v>
      </c>
      <c r="I19" s="15" t="s">
        <v>37</v>
      </c>
      <c r="J19" s="15" t="s">
        <v>49</v>
      </c>
      <c r="K19" s="15" t="s">
        <v>34</v>
      </c>
      <c r="L19" s="15" t="s">
        <v>44</v>
      </c>
      <c r="M19" s="15" t="s">
        <v>30</v>
      </c>
      <c r="N19" s="15"/>
      <c r="O19" s="15"/>
      <c r="P19" s="15"/>
      <c r="Q19" s="15"/>
      <c r="R19" s="16">
        <f t="shared" si="0"/>
        <v>79.818181818181799</v>
      </c>
      <c r="S19" s="15">
        <f t="shared" si="1"/>
        <v>11</v>
      </c>
      <c r="T19" s="15">
        <v>27</v>
      </c>
      <c r="U19" s="16">
        <v>82.69</v>
      </c>
      <c r="V19" s="15">
        <v>3</v>
      </c>
      <c r="W19" s="16">
        <f t="shared" si="2"/>
        <v>81.541272727272698</v>
      </c>
      <c r="X19" s="40"/>
      <c r="Y19" s="27"/>
      <c r="Z19" s="27"/>
      <c r="AA19" s="41"/>
    </row>
    <row r="20" spans="1:27">
      <c r="A20" s="15">
        <v>191115</v>
      </c>
      <c r="B20" s="15" t="s">
        <v>45</v>
      </c>
      <c r="C20" s="15" t="s">
        <v>30</v>
      </c>
      <c r="D20" s="15" t="s">
        <v>31</v>
      </c>
      <c r="E20" s="15" t="s">
        <v>34</v>
      </c>
      <c r="F20" s="15" t="s">
        <v>29</v>
      </c>
      <c r="G20" s="15" t="s">
        <v>30</v>
      </c>
      <c r="H20" s="15" t="s">
        <v>47</v>
      </c>
      <c r="I20" s="15" t="s">
        <v>34</v>
      </c>
      <c r="J20" s="15" t="s">
        <v>44</v>
      </c>
      <c r="K20" s="15" t="s">
        <v>30</v>
      </c>
      <c r="L20" s="15" t="s">
        <v>62</v>
      </c>
      <c r="M20" s="15" t="s">
        <v>30</v>
      </c>
      <c r="N20" s="15"/>
      <c r="O20" s="15"/>
      <c r="P20" s="15"/>
      <c r="Q20" s="15"/>
      <c r="R20" s="16">
        <f t="shared" si="0"/>
        <v>83.4</v>
      </c>
      <c r="S20" s="15">
        <f t="shared" si="1"/>
        <v>10</v>
      </c>
      <c r="T20" s="15">
        <v>26</v>
      </c>
      <c r="U20" s="16">
        <v>83.25</v>
      </c>
      <c r="V20" s="15">
        <v>3</v>
      </c>
      <c r="W20" s="16">
        <f t="shared" si="2"/>
        <v>83.31</v>
      </c>
      <c r="X20" s="40"/>
      <c r="Y20" s="27"/>
      <c r="Z20" s="27"/>
      <c r="AA20" s="41"/>
    </row>
    <row r="21" spans="1:27">
      <c r="A21" s="15">
        <v>191122</v>
      </c>
      <c r="B21" s="15" t="s">
        <v>47</v>
      </c>
      <c r="C21" s="15" t="s">
        <v>30</v>
      </c>
      <c r="D21" s="15" t="s">
        <v>38</v>
      </c>
      <c r="E21" s="15" t="s">
        <v>37</v>
      </c>
      <c r="F21" s="15" t="s">
        <v>31</v>
      </c>
      <c r="G21" s="15" t="s">
        <v>30</v>
      </c>
      <c r="H21" s="15" t="s">
        <v>49</v>
      </c>
      <c r="I21" s="15" t="s">
        <v>34</v>
      </c>
      <c r="J21" s="15" t="s">
        <v>35</v>
      </c>
      <c r="K21" s="15" t="s">
        <v>30</v>
      </c>
      <c r="L21" s="15" t="s">
        <v>32</v>
      </c>
      <c r="M21" s="15" t="s">
        <v>34</v>
      </c>
      <c r="N21" s="15"/>
      <c r="O21" s="15"/>
      <c r="P21" s="15"/>
      <c r="Q21" s="15"/>
      <c r="R21" s="16">
        <f t="shared" si="0"/>
        <v>82.636363636363598</v>
      </c>
      <c r="S21" s="15">
        <f t="shared" si="1"/>
        <v>11</v>
      </c>
      <c r="T21" s="15">
        <v>27</v>
      </c>
      <c r="U21" s="16">
        <v>81.38</v>
      </c>
      <c r="V21" s="15">
        <v>3</v>
      </c>
      <c r="W21" s="16">
        <f t="shared" si="2"/>
        <v>81.882545454545493</v>
      </c>
      <c r="X21" s="23"/>
      <c r="Y21" s="19"/>
      <c r="Z21" s="19"/>
      <c r="AA21" s="18"/>
    </row>
    <row r="22" spans="1:27">
      <c r="A22" s="15">
        <v>191127</v>
      </c>
      <c r="B22" s="15" t="s">
        <v>35</v>
      </c>
      <c r="C22" s="15" t="s">
        <v>30</v>
      </c>
      <c r="D22" s="15" t="s">
        <v>59</v>
      </c>
      <c r="E22" s="15" t="s">
        <v>37</v>
      </c>
      <c r="F22" s="15" t="s">
        <v>31</v>
      </c>
      <c r="G22" s="15" t="s">
        <v>30</v>
      </c>
      <c r="H22" s="15" t="s">
        <v>31</v>
      </c>
      <c r="I22" s="15" t="s">
        <v>34</v>
      </c>
      <c r="J22" s="15" t="s">
        <v>47</v>
      </c>
      <c r="K22" s="15" t="s">
        <v>37</v>
      </c>
      <c r="L22" s="15" t="s">
        <v>38</v>
      </c>
      <c r="M22" s="15" t="s">
        <v>34</v>
      </c>
      <c r="N22" s="15"/>
      <c r="O22" s="15"/>
      <c r="P22" s="15"/>
      <c r="Q22" s="15"/>
      <c r="R22" s="16">
        <f t="shared" si="0"/>
        <v>80.25</v>
      </c>
      <c r="S22" s="15">
        <f t="shared" si="1"/>
        <v>12</v>
      </c>
      <c r="T22" s="15">
        <v>28</v>
      </c>
      <c r="U22" s="16">
        <v>77.63</v>
      </c>
      <c r="V22" s="15">
        <v>3</v>
      </c>
      <c r="W22" s="16">
        <f t="shared" si="2"/>
        <v>78.677999999999997</v>
      </c>
      <c r="X22" s="23"/>
      <c r="Y22" s="19"/>
      <c r="Z22" s="19"/>
      <c r="AA22" s="18"/>
    </row>
    <row r="23" spans="1:27">
      <c r="A23" s="15">
        <v>191135</v>
      </c>
      <c r="B23" s="15" t="s">
        <v>57</v>
      </c>
      <c r="C23" s="15" t="s">
        <v>30</v>
      </c>
      <c r="D23" s="15" t="s">
        <v>31</v>
      </c>
      <c r="E23" s="15" t="s">
        <v>34</v>
      </c>
      <c r="F23" s="15" t="s">
        <v>36</v>
      </c>
      <c r="G23" s="15" t="s">
        <v>30</v>
      </c>
      <c r="H23" s="15" t="s">
        <v>57</v>
      </c>
      <c r="I23" s="15" t="s">
        <v>37</v>
      </c>
      <c r="J23" s="15" t="s">
        <v>49</v>
      </c>
      <c r="K23" s="15" t="s">
        <v>34</v>
      </c>
      <c r="L23" s="15" t="s">
        <v>29</v>
      </c>
      <c r="M23" s="15" t="s">
        <v>30</v>
      </c>
      <c r="N23" s="15"/>
      <c r="O23" s="15"/>
      <c r="P23" s="15"/>
      <c r="Q23" s="15"/>
      <c r="R23" s="16">
        <f t="shared" si="0"/>
        <v>83.909090909090907</v>
      </c>
      <c r="S23" s="15">
        <f t="shared" si="1"/>
        <v>11</v>
      </c>
      <c r="T23" s="15">
        <v>27</v>
      </c>
      <c r="U23" s="16">
        <v>78</v>
      </c>
      <c r="V23" s="15">
        <v>3</v>
      </c>
      <c r="W23" s="16">
        <f t="shared" si="2"/>
        <v>80.363636363636402</v>
      </c>
      <c r="X23" s="40"/>
      <c r="Y23" s="27"/>
      <c r="Z23" s="27"/>
      <c r="AA23" s="41"/>
    </row>
    <row r="24" spans="1:27">
      <c r="A24" s="15">
        <v>191137</v>
      </c>
      <c r="B24" s="15" t="s">
        <v>38</v>
      </c>
      <c r="C24" s="15" t="s">
        <v>30</v>
      </c>
      <c r="D24" s="15" t="s">
        <v>47</v>
      </c>
      <c r="E24" s="15" t="s">
        <v>37</v>
      </c>
      <c r="F24" s="15" t="s">
        <v>31</v>
      </c>
      <c r="G24" s="15" t="s">
        <v>34</v>
      </c>
      <c r="H24" s="15" t="s">
        <v>29</v>
      </c>
      <c r="I24" s="15" t="s">
        <v>37</v>
      </c>
      <c r="J24" s="15" t="s">
        <v>29</v>
      </c>
      <c r="K24" s="15" t="s">
        <v>37</v>
      </c>
      <c r="L24" s="15" t="s">
        <v>33</v>
      </c>
      <c r="M24" s="15" t="s">
        <v>37</v>
      </c>
      <c r="N24" s="15" t="s">
        <v>33</v>
      </c>
      <c r="O24" s="15" t="s">
        <v>34</v>
      </c>
      <c r="P24" s="15" t="s">
        <v>47</v>
      </c>
      <c r="Q24" s="15" t="s">
        <v>30</v>
      </c>
      <c r="R24" s="16">
        <f t="shared" si="0"/>
        <v>81.1111111111111</v>
      </c>
      <c r="S24" s="15">
        <f t="shared" si="1"/>
        <v>18</v>
      </c>
      <c r="T24" s="15">
        <v>34</v>
      </c>
      <c r="U24" s="16">
        <v>83.25</v>
      </c>
      <c r="V24" s="15">
        <v>3</v>
      </c>
      <c r="W24" s="16">
        <f t="shared" si="2"/>
        <v>82.394444444444403</v>
      </c>
      <c r="X24" s="40"/>
      <c r="Y24" s="27"/>
      <c r="Z24" s="27"/>
      <c r="AA24" s="41"/>
    </row>
    <row r="25" spans="1:27">
      <c r="A25" s="15">
        <v>191139</v>
      </c>
      <c r="B25" s="15" t="s">
        <v>47</v>
      </c>
      <c r="C25" s="15" t="s">
        <v>30</v>
      </c>
      <c r="D25" s="15" t="s">
        <v>31</v>
      </c>
      <c r="E25" s="15" t="s">
        <v>30</v>
      </c>
      <c r="F25" s="15" t="s">
        <v>35</v>
      </c>
      <c r="G25" s="15" t="s">
        <v>34</v>
      </c>
      <c r="H25" s="15" t="s">
        <v>31</v>
      </c>
      <c r="I25" s="15" t="s">
        <v>34</v>
      </c>
      <c r="J25" s="15" t="s">
        <v>57</v>
      </c>
      <c r="K25" s="15" t="s">
        <v>37</v>
      </c>
      <c r="L25" s="15" t="s">
        <v>44</v>
      </c>
      <c r="M25" s="15" t="s">
        <v>34</v>
      </c>
      <c r="N25" s="15"/>
      <c r="O25" s="15"/>
      <c r="P25" s="15"/>
      <c r="Q25" s="15"/>
      <c r="R25" s="16">
        <f t="shared" si="0"/>
        <v>85.6</v>
      </c>
      <c r="S25" s="15">
        <f t="shared" si="1"/>
        <v>10</v>
      </c>
      <c r="T25" s="15">
        <v>26</v>
      </c>
      <c r="U25" s="16">
        <v>83.44</v>
      </c>
      <c r="V25" s="15">
        <v>3</v>
      </c>
      <c r="W25" s="16">
        <f t="shared" si="2"/>
        <v>84.304000000000002</v>
      </c>
      <c r="X25" s="40"/>
      <c r="Y25" s="27"/>
      <c r="Z25" s="27"/>
      <c r="AA25" s="41"/>
    </row>
    <row r="26" spans="1:27">
      <c r="A26" s="15">
        <v>191140</v>
      </c>
      <c r="B26" s="15" t="s">
        <v>38</v>
      </c>
      <c r="C26" s="15" t="s">
        <v>30</v>
      </c>
      <c r="D26" s="15" t="s">
        <v>62</v>
      </c>
      <c r="E26" s="15" t="s">
        <v>37</v>
      </c>
      <c r="F26" s="15" t="s">
        <v>49</v>
      </c>
      <c r="G26" s="15" t="s">
        <v>34</v>
      </c>
      <c r="H26" s="15" t="s">
        <v>47</v>
      </c>
      <c r="I26" s="15" t="s">
        <v>37</v>
      </c>
      <c r="J26" s="15" t="s">
        <v>38</v>
      </c>
      <c r="K26" s="15" t="s">
        <v>34</v>
      </c>
      <c r="L26" s="15" t="s">
        <v>35</v>
      </c>
      <c r="M26" s="15" t="s">
        <v>30</v>
      </c>
      <c r="N26" s="15"/>
      <c r="O26" s="15"/>
      <c r="P26" s="15"/>
      <c r="Q26" s="15"/>
      <c r="R26" s="16">
        <f t="shared" si="0"/>
        <v>84.9166666666667</v>
      </c>
      <c r="S26" s="15">
        <f t="shared" si="1"/>
        <v>12</v>
      </c>
      <c r="T26" s="15">
        <v>28</v>
      </c>
      <c r="U26" s="16">
        <v>84.88</v>
      </c>
      <c r="V26" s="15">
        <v>3</v>
      </c>
      <c r="W26" s="16">
        <f t="shared" si="2"/>
        <v>84.894666666666694</v>
      </c>
      <c r="X26" s="23"/>
      <c r="Y26" s="19"/>
      <c r="Z26" s="19"/>
      <c r="AA26" s="18"/>
    </row>
    <row r="27" spans="1:27">
      <c r="A27" s="15">
        <v>191171</v>
      </c>
      <c r="B27" s="15" t="s">
        <v>60</v>
      </c>
      <c r="C27" s="15" t="s">
        <v>30</v>
      </c>
      <c r="D27" s="15" t="s">
        <v>63</v>
      </c>
      <c r="E27" s="15" t="s">
        <v>30</v>
      </c>
      <c r="F27" s="15" t="s">
        <v>33</v>
      </c>
      <c r="G27" s="15" t="s">
        <v>34</v>
      </c>
      <c r="H27" s="15" t="s">
        <v>33</v>
      </c>
      <c r="I27" s="15" t="s">
        <v>37</v>
      </c>
      <c r="J27" s="15" t="s">
        <v>33</v>
      </c>
      <c r="K27" s="15" t="s">
        <v>34</v>
      </c>
      <c r="L27" s="15" t="s">
        <v>59</v>
      </c>
      <c r="M27" s="15" t="s">
        <v>37</v>
      </c>
      <c r="N27" s="15"/>
      <c r="O27" s="15"/>
      <c r="P27" s="15"/>
      <c r="Q27" s="15"/>
      <c r="R27" s="16">
        <f t="shared" si="0"/>
        <v>72.25</v>
      </c>
      <c r="S27" s="15">
        <f t="shared" si="1"/>
        <v>12</v>
      </c>
      <c r="T27" s="15">
        <v>28</v>
      </c>
      <c r="U27" s="16">
        <v>74.44</v>
      </c>
      <c r="V27" s="15">
        <v>3</v>
      </c>
      <c r="W27" s="16">
        <f t="shared" si="2"/>
        <v>73.563999999999993</v>
      </c>
      <c r="X27" s="40"/>
      <c r="Y27" s="27"/>
      <c r="Z27" s="27"/>
      <c r="AA27" s="41"/>
    </row>
    <row r="28" spans="1:27">
      <c r="A28" s="15">
        <v>191176</v>
      </c>
      <c r="B28" s="15" t="s">
        <v>35</v>
      </c>
      <c r="C28" s="15" t="s">
        <v>30</v>
      </c>
      <c r="D28" s="15" t="s">
        <v>44</v>
      </c>
      <c r="E28" s="15" t="s">
        <v>34</v>
      </c>
      <c r="F28" s="15" t="s">
        <v>32</v>
      </c>
      <c r="G28" s="15" t="s">
        <v>34</v>
      </c>
      <c r="H28" s="15" t="s">
        <v>44</v>
      </c>
      <c r="I28" s="15" t="s">
        <v>34</v>
      </c>
      <c r="J28" s="15" t="s">
        <v>53</v>
      </c>
      <c r="K28" s="15" t="s">
        <v>37</v>
      </c>
      <c r="L28" s="15" t="s">
        <v>44</v>
      </c>
      <c r="M28" s="15" t="s">
        <v>30</v>
      </c>
      <c r="N28" s="15"/>
      <c r="O28" s="15"/>
      <c r="P28" s="15"/>
      <c r="Q28" s="15"/>
      <c r="R28" s="16">
        <f t="shared" si="0"/>
        <v>76.7</v>
      </c>
      <c r="S28" s="15">
        <f t="shared" si="1"/>
        <v>10</v>
      </c>
      <c r="T28" s="15">
        <v>23</v>
      </c>
      <c r="U28" s="16">
        <v>77.06</v>
      </c>
      <c r="V28" s="15">
        <v>3</v>
      </c>
      <c r="W28" s="16">
        <f t="shared" si="2"/>
        <v>76.915999999999997</v>
      </c>
      <c r="X28" s="40"/>
      <c r="Y28" s="27"/>
      <c r="Z28" s="27"/>
      <c r="AA28" s="41"/>
    </row>
    <row r="29" spans="1:27">
      <c r="A29" s="15">
        <v>191177</v>
      </c>
      <c r="B29" s="15" t="s">
        <v>45</v>
      </c>
      <c r="C29" s="15" t="s">
        <v>30</v>
      </c>
      <c r="D29" s="15" t="s">
        <v>54</v>
      </c>
      <c r="E29" s="15" t="s">
        <v>37</v>
      </c>
      <c r="F29" s="15" t="s">
        <v>35</v>
      </c>
      <c r="G29" s="15" t="s">
        <v>34</v>
      </c>
      <c r="H29" s="15" t="s">
        <v>29</v>
      </c>
      <c r="I29" s="15" t="s">
        <v>37</v>
      </c>
      <c r="J29" s="15" t="s">
        <v>29</v>
      </c>
      <c r="K29" s="15" t="s">
        <v>37</v>
      </c>
      <c r="L29" s="15" t="s">
        <v>64</v>
      </c>
      <c r="M29" s="15" t="s">
        <v>34</v>
      </c>
      <c r="N29" s="15" t="s">
        <v>33</v>
      </c>
      <c r="O29" s="15" t="s">
        <v>30</v>
      </c>
      <c r="P29" s="15"/>
      <c r="Q29" s="15"/>
      <c r="R29" s="16">
        <f t="shared" si="0"/>
        <v>76.2</v>
      </c>
      <c r="S29" s="15">
        <f t="shared" si="1"/>
        <v>15</v>
      </c>
      <c r="T29" s="15">
        <v>29</v>
      </c>
      <c r="U29" s="16">
        <v>74.180000000000007</v>
      </c>
      <c r="V29" s="15">
        <v>3</v>
      </c>
      <c r="W29" s="16">
        <f t="shared" si="2"/>
        <v>74.988</v>
      </c>
      <c r="X29" s="40"/>
      <c r="Y29" s="27"/>
      <c r="Z29" s="27"/>
      <c r="AA29" s="41"/>
    </row>
    <row r="30" spans="1:27">
      <c r="A30" s="15">
        <v>191180</v>
      </c>
      <c r="B30" s="15" t="s">
        <v>60</v>
      </c>
      <c r="C30" s="15" t="s">
        <v>30</v>
      </c>
      <c r="D30" s="15" t="s">
        <v>50</v>
      </c>
      <c r="E30" s="15" t="s">
        <v>34</v>
      </c>
      <c r="F30" s="15" t="s">
        <v>49</v>
      </c>
      <c r="G30" s="15" t="s">
        <v>34</v>
      </c>
      <c r="H30" s="15" t="s">
        <v>33</v>
      </c>
      <c r="I30" s="15" t="s">
        <v>37</v>
      </c>
      <c r="J30" s="15" t="s">
        <v>33</v>
      </c>
      <c r="K30" s="15" t="s">
        <v>30</v>
      </c>
      <c r="L30" s="15" t="s">
        <v>38</v>
      </c>
      <c r="M30" s="15" t="s">
        <v>34</v>
      </c>
      <c r="N30" s="15" t="s">
        <v>47</v>
      </c>
      <c r="O30" s="15" t="s">
        <v>30</v>
      </c>
      <c r="P30" s="15"/>
      <c r="Q30" s="15"/>
      <c r="R30" s="16">
        <f t="shared" si="0"/>
        <v>79.75</v>
      </c>
      <c r="S30" s="15">
        <f t="shared" si="1"/>
        <v>12</v>
      </c>
      <c r="T30" s="15">
        <v>28</v>
      </c>
      <c r="U30" s="16">
        <v>84.5</v>
      </c>
      <c r="V30" s="15">
        <v>3</v>
      </c>
      <c r="W30" s="16">
        <f t="shared" si="2"/>
        <v>82.6</v>
      </c>
      <c r="X30" s="23"/>
      <c r="Y30" s="19"/>
      <c r="Z30" s="19"/>
      <c r="AA30" s="18"/>
    </row>
    <row r="31" spans="1:27">
      <c r="A31" s="15">
        <v>191181</v>
      </c>
      <c r="B31" s="15" t="s">
        <v>60</v>
      </c>
      <c r="C31" s="15" t="s">
        <v>30</v>
      </c>
      <c r="D31" s="15" t="s">
        <v>35</v>
      </c>
      <c r="E31" s="15" t="s">
        <v>30</v>
      </c>
      <c r="F31" s="15" t="s">
        <v>47</v>
      </c>
      <c r="G31" s="15" t="s">
        <v>37</v>
      </c>
      <c r="H31" s="15" t="s">
        <v>33</v>
      </c>
      <c r="I31" s="15" t="s">
        <v>34</v>
      </c>
      <c r="J31" s="15" t="s">
        <v>29</v>
      </c>
      <c r="K31" s="15" t="s">
        <v>37</v>
      </c>
      <c r="L31" s="15" t="s">
        <v>53</v>
      </c>
      <c r="M31" s="15" t="s">
        <v>37</v>
      </c>
      <c r="N31" s="15" t="s">
        <v>44</v>
      </c>
      <c r="O31" s="15" t="s">
        <v>34</v>
      </c>
      <c r="P31" s="15"/>
      <c r="Q31" s="15"/>
      <c r="R31" s="16">
        <f t="shared" si="0"/>
        <v>77.133333333333297</v>
      </c>
      <c r="S31" s="15">
        <f t="shared" si="1"/>
        <v>15</v>
      </c>
      <c r="T31" s="15">
        <v>31</v>
      </c>
      <c r="U31" s="16">
        <v>78.5</v>
      </c>
      <c r="V31" s="15">
        <v>3</v>
      </c>
      <c r="W31" s="16">
        <f t="shared" si="2"/>
        <v>77.953333333333305</v>
      </c>
      <c r="X31" s="40"/>
      <c r="Y31" s="27"/>
      <c r="Z31" s="27"/>
      <c r="AA31" s="41"/>
    </row>
    <row r="32" spans="1:27">
      <c r="A32" s="15">
        <v>191183</v>
      </c>
      <c r="B32" s="15" t="s">
        <v>48</v>
      </c>
      <c r="C32" s="15" t="s">
        <v>30</v>
      </c>
      <c r="D32" s="15" t="s">
        <v>42</v>
      </c>
      <c r="E32" s="15" t="s">
        <v>30</v>
      </c>
      <c r="F32" s="15" t="s">
        <v>44</v>
      </c>
      <c r="G32" s="15" t="s">
        <v>34</v>
      </c>
      <c r="H32" s="15" t="s">
        <v>56</v>
      </c>
      <c r="I32" s="15" t="s">
        <v>30</v>
      </c>
      <c r="J32" s="15" t="s">
        <v>31</v>
      </c>
      <c r="K32" s="15" t="s">
        <v>34</v>
      </c>
      <c r="L32" s="15" t="s">
        <v>49</v>
      </c>
      <c r="M32" s="15" t="s">
        <v>30</v>
      </c>
      <c r="N32" s="15"/>
      <c r="O32" s="15"/>
      <c r="P32" s="15"/>
      <c r="Q32" s="15"/>
      <c r="R32" s="16">
        <f t="shared" si="0"/>
        <v>82.9</v>
      </c>
      <c r="S32" s="15">
        <f t="shared" si="1"/>
        <v>10</v>
      </c>
      <c r="T32" s="15">
        <v>26</v>
      </c>
      <c r="U32" s="16">
        <v>82.31</v>
      </c>
      <c r="V32" s="15">
        <v>3</v>
      </c>
      <c r="W32" s="16">
        <f t="shared" si="2"/>
        <v>82.546000000000006</v>
      </c>
      <c r="X32" s="23"/>
      <c r="Y32" s="19"/>
      <c r="Z32" s="19"/>
      <c r="AA32" s="18"/>
    </row>
    <row r="33" spans="1:27">
      <c r="A33" s="15">
        <v>191190</v>
      </c>
      <c r="B33" s="15" t="s">
        <v>42</v>
      </c>
      <c r="C33" s="15" t="s">
        <v>30</v>
      </c>
      <c r="D33" s="15" t="s">
        <v>33</v>
      </c>
      <c r="E33" s="15" t="s">
        <v>30</v>
      </c>
      <c r="F33" s="15" t="s">
        <v>36</v>
      </c>
      <c r="G33" s="15" t="s">
        <v>37</v>
      </c>
      <c r="H33" s="15" t="s">
        <v>49</v>
      </c>
      <c r="I33" s="15" t="s">
        <v>34</v>
      </c>
      <c r="J33" s="15" t="s">
        <v>29</v>
      </c>
      <c r="K33" s="15" t="s">
        <v>37</v>
      </c>
      <c r="L33" s="15" t="s">
        <v>29</v>
      </c>
      <c r="M33" s="15" t="s">
        <v>37</v>
      </c>
      <c r="N33" s="15" t="s">
        <v>50</v>
      </c>
      <c r="O33" s="15" t="s">
        <v>34</v>
      </c>
      <c r="P33" s="15"/>
      <c r="Q33" s="15"/>
      <c r="R33" s="16">
        <f t="shared" si="0"/>
        <v>78.533333333333303</v>
      </c>
      <c r="S33" s="15">
        <f t="shared" si="1"/>
        <v>15</v>
      </c>
      <c r="T33" s="15">
        <v>31</v>
      </c>
      <c r="U33" s="16">
        <v>77.69</v>
      </c>
      <c r="V33" s="15">
        <v>3</v>
      </c>
      <c r="W33" s="16">
        <f t="shared" si="2"/>
        <v>78.027333333333303</v>
      </c>
      <c r="X33" s="40"/>
      <c r="Y33" s="27"/>
      <c r="Z33" s="27"/>
      <c r="AA33" s="41"/>
    </row>
    <row r="34" spans="1:27">
      <c r="A34" s="15">
        <v>191192</v>
      </c>
      <c r="B34" s="15" t="s">
        <v>51</v>
      </c>
      <c r="C34" s="15" t="s">
        <v>30</v>
      </c>
      <c r="D34" s="15" t="s">
        <v>53</v>
      </c>
      <c r="E34" s="15" t="s">
        <v>37</v>
      </c>
      <c r="F34" s="15" t="s">
        <v>50</v>
      </c>
      <c r="G34" s="15" t="s">
        <v>34</v>
      </c>
      <c r="H34" s="15" t="s">
        <v>35</v>
      </c>
      <c r="I34" s="15" t="s">
        <v>34</v>
      </c>
      <c r="J34" s="15" t="s">
        <v>29</v>
      </c>
      <c r="K34" s="15" t="s">
        <v>37</v>
      </c>
      <c r="L34" s="15" t="s">
        <v>33</v>
      </c>
      <c r="M34" s="15" t="s">
        <v>34</v>
      </c>
      <c r="N34" s="15" t="s">
        <v>49</v>
      </c>
      <c r="O34" s="15" t="s">
        <v>30</v>
      </c>
      <c r="P34" s="15"/>
      <c r="Q34" s="15"/>
      <c r="R34" s="16">
        <f t="shared" si="0"/>
        <v>76.076923076923094</v>
      </c>
      <c r="S34" s="15">
        <f t="shared" si="1"/>
        <v>13</v>
      </c>
      <c r="T34" s="15">
        <v>29</v>
      </c>
      <c r="U34" s="16">
        <v>79.75</v>
      </c>
      <c r="V34" s="15">
        <v>3</v>
      </c>
      <c r="W34" s="16">
        <f t="shared" si="2"/>
        <v>78.280769230769195</v>
      </c>
      <c r="X34" s="40"/>
      <c r="Y34" s="27"/>
      <c r="Z34" s="27"/>
      <c r="AA34" s="41"/>
    </row>
    <row r="35" spans="1:27">
      <c r="A35" s="15">
        <v>191197</v>
      </c>
      <c r="B35" s="15" t="s">
        <v>38</v>
      </c>
      <c r="C35" s="15" t="s">
        <v>30</v>
      </c>
      <c r="D35" s="15" t="s">
        <v>35</v>
      </c>
      <c r="E35" s="15" t="s">
        <v>37</v>
      </c>
      <c r="F35" s="15" t="s">
        <v>49</v>
      </c>
      <c r="G35" s="15" t="s">
        <v>34</v>
      </c>
      <c r="H35" s="15" t="s">
        <v>33</v>
      </c>
      <c r="I35" s="15" t="s">
        <v>37</v>
      </c>
      <c r="J35" s="15" t="s">
        <v>29</v>
      </c>
      <c r="K35" s="15" t="s">
        <v>37</v>
      </c>
      <c r="L35" s="15" t="s">
        <v>35</v>
      </c>
      <c r="M35" s="15" t="s">
        <v>37</v>
      </c>
      <c r="N35" s="15" t="s">
        <v>38</v>
      </c>
      <c r="O35" s="15" t="s">
        <v>34</v>
      </c>
      <c r="P35" s="15" t="s">
        <v>36</v>
      </c>
      <c r="Q35" s="15" t="s">
        <v>30</v>
      </c>
      <c r="R35" s="16">
        <f t="shared" si="0"/>
        <v>79.5555555555556</v>
      </c>
      <c r="S35" s="15">
        <f t="shared" si="1"/>
        <v>18</v>
      </c>
      <c r="T35" s="15">
        <v>34</v>
      </c>
      <c r="U35" s="16">
        <v>83.31</v>
      </c>
      <c r="V35" s="15">
        <v>3</v>
      </c>
      <c r="W35" s="16">
        <f t="shared" si="2"/>
        <v>81.808222222222199</v>
      </c>
      <c r="X35" s="40"/>
      <c r="Y35" s="27"/>
      <c r="Z35" s="27"/>
      <c r="AA35" s="41"/>
    </row>
    <row r="36" spans="1:27">
      <c r="A36" s="15">
        <v>191198</v>
      </c>
      <c r="B36" s="15" t="s">
        <v>31</v>
      </c>
      <c r="C36" s="15" t="s">
        <v>30</v>
      </c>
      <c r="D36" s="15" t="s">
        <v>44</v>
      </c>
      <c r="E36" s="15" t="s">
        <v>30</v>
      </c>
      <c r="F36" s="15" t="s">
        <v>44</v>
      </c>
      <c r="G36" s="15" t="s">
        <v>34</v>
      </c>
      <c r="H36" s="15" t="s">
        <v>38</v>
      </c>
      <c r="I36" s="15" t="s">
        <v>34</v>
      </c>
      <c r="J36" s="15" t="s">
        <v>29</v>
      </c>
      <c r="K36" s="15" t="s">
        <v>37</v>
      </c>
      <c r="L36" s="15" t="s">
        <v>44</v>
      </c>
      <c r="M36" s="15" t="s">
        <v>37</v>
      </c>
      <c r="N36" s="15" t="s">
        <v>35</v>
      </c>
      <c r="O36" s="15" t="s">
        <v>37</v>
      </c>
      <c r="P36" s="15" t="s">
        <v>35</v>
      </c>
      <c r="Q36" s="15" t="s">
        <v>34</v>
      </c>
      <c r="R36" s="16">
        <f t="shared" si="0"/>
        <v>79.5625</v>
      </c>
      <c r="S36" s="15">
        <f t="shared" si="1"/>
        <v>16</v>
      </c>
      <c r="T36" s="15">
        <v>32</v>
      </c>
      <c r="U36" s="16">
        <v>78</v>
      </c>
      <c r="V36" s="15">
        <v>3</v>
      </c>
      <c r="W36" s="16">
        <f t="shared" si="2"/>
        <v>78.625</v>
      </c>
      <c r="X36" s="40"/>
      <c r="Y36" s="27"/>
      <c r="Z36" s="27"/>
      <c r="AA36" s="41"/>
    </row>
    <row r="37" spans="1:27">
      <c r="A37" s="15">
        <v>191178</v>
      </c>
      <c r="B37" s="15" t="s">
        <v>65</v>
      </c>
      <c r="C37" s="15" t="s">
        <v>30</v>
      </c>
      <c r="D37" s="15" t="s">
        <v>66</v>
      </c>
      <c r="E37" s="15" t="s">
        <v>30</v>
      </c>
      <c r="F37" s="15" t="s">
        <v>58</v>
      </c>
      <c r="G37" s="15" t="s">
        <v>34</v>
      </c>
      <c r="H37" s="15" t="s">
        <v>61</v>
      </c>
      <c r="I37" s="15" t="s">
        <v>37</v>
      </c>
      <c r="J37" s="15" t="s">
        <v>61</v>
      </c>
      <c r="K37" s="15" t="s">
        <v>37</v>
      </c>
      <c r="L37" s="15" t="s">
        <v>59</v>
      </c>
      <c r="M37" s="15" t="s">
        <v>37</v>
      </c>
      <c r="N37" s="15" t="s">
        <v>38</v>
      </c>
      <c r="O37" s="15" t="s">
        <v>37</v>
      </c>
      <c r="P37" s="15" t="s">
        <v>49</v>
      </c>
      <c r="Q37" s="15" t="s">
        <v>34</v>
      </c>
      <c r="R37" s="16">
        <f t="shared" si="0"/>
        <v>68.6111111111111</v>
      </c>
      <c r="S37" s="15">
        <f t="shared" si="1"/>
        <v>18</v>
      </c>
      <c r="T37" s="15">
        <v>34</v>
      </c>
      <c r="U37" s="16">
        <v>72.31</v>
      </c>
      <c r="V37" s="15">
        <v>3</v>
      </c>
      <c r="W37" s="16">
        <f t="shared" si="2"/>
        <v>70.830444444444495</v>
      </c>
      <c r="X37" s="23"/>
      <c r="Y37" s="19"/>
      <c r="Z37" s="19"/>
      <c r="AA37" s="18"/>
    </row>
    <row r="50" spans="16:23">
      <c r="P50" s="10"/>
      <c r="R50"/>
      <c r="S50" s="10"/>
      <c r="W50"/>
    </row>
    <row r="51" spans="16:23">
      <c r="P51" s="10"/>
      <c r="R51"/>
      <c r="S51" s="10"/>
      <c r="W51"/>
    </row>
    <row r="52" spans="16:23">
      <c r="P52" s="10"/>
      <c r="R52"/>
      <c r="S52" s="10"/>
      <c r="W52"/>
    </row>
    <row r="53" spans="16:23">
      <c r="P53" s="10"/>
      <c r="R53"/>
      <c r="S53" s="10"/>
      <c r="W53"/>
    </row>
    <row r="54" spans="16:23">
      <c r="P54" s="10"/>
      <c r="R54"/>
      <c r="S54" s="10"/>
      <c r="W54"/>
    </row>
    <row r="55" spans="16:23">
      <c r="P55" s="10"/>
      <c r="R55"/>
      <c r="S55" s="10"/>
      <c r="W55"/>
    </row>
    <row r="56" spans="16:23">
      <c r="P56" s="10"/>
      <c r="R56"/>
      <c r="S56" s="10"/>
      <c r="W56"/>
    </row>
    <row r="57" spans="16:23">
      <c r="P57" s="10"/>
      <c r="R57"/>
      <c r="S57" s="10"/>
      <c r="W57"/>
    </row>
  </sheetData>
  <mergeCells count="12">
    <mergeCell ref="B1:Q1"/>
    <mergeCell ref="A1:A2"/>
    <mergeCell ref="R1:R2"/>
    <mergeCell ref="S1:S2"/>
    <mergeCell ref="T1:T2"/>
    <mergeCell ref="Z1:Z2"/>
    <mergeCell ref="AA1:AA2"/>
    <mergeCell ref="U1:U2"/>
    <mergeCell ref="V1:V2"/>
    <mergeCell ref="W1:W2"/>
    <mergeCell ref="X1:X2"/>
    <mergeCell ref="Y1:Y2"/>
  </mergeCells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22"/>
  <sheetViews>
    <sheetView zoomScale="115" zoomScaleNormal="115" workbookViewId="0">
      <selection activeCell="R3" sqref="R3"/>
    </sheetView>
  </sheetViews>
  <sheetFormatPr defaultColWidth="9" defaultRowHeight="14.25"/>
  <cols>
    <col min="2" max="20" width="9" customWidth="1"/>
  </cols>
  <sheetData>
    <row r="1" spans="1:27">
      <c r="A1" s="91" t="s">
        <v>0</v>
      </c>
      <c r="B1" s="91" t="s">
        <v>1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12" t="s">
        <v>2</v>
      </c>
      <c r="S1" s="112" t="s">
        <v>3</v>
      </c>
      <c r="T1" s="123" t="s">
        <v>4</v>
      </c>
      <c r="U1" s="112" t="s">
        <v>5</v>
      </c>
      <c r="V1" s="91" t="s">
        <v>6</v>
      </c>
      <c r="W1" s="121" t="s">
        <v>7</v>
      </c>
      <c r="X1" s="121" t="s">
        <v>8</v>
      </c>
      <c r="Y1" s="122" t="s">
        <v>9</v>
      </c>
      <c r="Z1" s="93" t="s">
        <v>11</v>
      </c>
      <c r="AA1" s="119" t="s">
        <v>12</v>
      </c>
    </row>
    <row r="2" spans="1:27">
      <c r="A2" s="116"/>
      <c r="B2" s="20" t="s">
        <v>13</v>
      </c>
      <c r="C2" s="20" t="s">
        <v>14</v>
      </c>
      <c r="D2" s="20" t="s">
        <v>15</v>
      </c>
      <c r="E2" s="20" t="s">
        <v>16</v>
      </c>
      <c r="F2" s="20" t="s">
        <v>17</v>
      </c>
      <c r="G2" s="20" t="s">
        <v>18</v>
      </c>
      <c r="H2" s="20" t="s">
        <v>19</v>
      </c>
      <c r="I2" s="20" t="s">
        <v>20</v>
      </c>
      <c r="J2" s="20" t="s">
        <v>21</v>
      </c>
      <c r="K2" s="20" t="s">
        <v>22</v>
      </c>
      <c r="L2" s="20" t="s">
        <v>23</v>
      </c>
      <c r="M2" s="22" t="s">
        <v>24</v>
      </c>
      <c r="N2" s="22" t="s">
        <v>25</v>
      </c>
      <c r="O2" s="22" t="s">
        <v>26</v>
      </c>
      <c r="P2" s="22" t="s">
        <v>27</v>
      </c>
      <c r="Q2" s="22" t="s">
        <v>28</v>
      </c>
      <c r="R2" s="109"/>
      <c r="S2" s="109"/>
      <c r="T2" s="124"/>
      <c r="U2" s="109"/>
      <c r="V2" s="116"/>
      <c r="W2" s="121"/>
      <c r="X2" s="109"/>
      <c r="Y2" s="116"/>
      <c r="Z2" s="109"/>
      <c r="AA2" s="120"/>
    </row>
    <row r="3" spans="1:27">
      <c r="A3" s="34">
        <v>181142</v>
      </c>
      <c r="B3" s="35" t="s">
        <v>31</v>
      </c>
      <c r="C3" s="36">
        <v>2</v>
      </c>
      <c r="D3" s="35" t="s">
        <v>42</v>
      </c>
      <c r="E3" s="17">
        <v>2</v>
      </c>
      <c r="F3" s="17">
        <v>84</v>
      </c>
      <c r="G3" s="17">
        <v>1</v>
      </c>
      <c r="H3" s="17">
        <v>86</v>
      </c>
      <c r="I3" s="17">
        <v>3</v>
      </c>
      <c r="J3" s="17">
        <v>74</v>
      </c>
      <c r="K3" s="17">
        <v>3</v>
      </c>
      <c r="L3" s="15">
        <v>83</v>
      </c>
      <c r="M3" s="15">
        <v>1</v>
      </c>
      <c r="N3" s="15"/>
      <c r="O3" s="15"/>
      <c r="P3" s="15"/>
      <c r="Q3" s="15"/>
      <c r="R3" s="38">
        <f t="shared" ref="R3:R22" si="0">(B3*C3+D3*E3+F3*G3+H3*I3+J3*K3+L3*M3+N3*O3+P3*Q3)/S3</f>
        <v>82.5833333333333</v>
      </c>
      <c r="S3" s="39">
        <f t="shared" ref="S3:S22" si="1">C3+E3+G3+I3+K3+M3+O3+Q3</f>
        <v>12</v>
      </c>
      <c r="T3" s="15"/>
      <c r="U3" s="17">
        <v>81.44</v>
      </c>
      <c r="V3" s="17">
        <v>5</v>
      </c>
      <c r="W3" s="32">
        <f>0.6*U3+0.4*R3</f>
        <v>81.897333333333293</v>
      </c>
      <c r="X3" s="15"/>
      <c r="Y3" s="15"/>
      <c r="Z3" s="15"/>
      <c r="AA3" s="33"/>
    </row>
    <row r="4" spans="1:27">
      <c r="A4" s="34">
        <v>181143</v>
      </c>
      <c r="B4" s="15">
        <v>86</v>
      </c>
      <c r="C4" s="15">
        <v>2</v>
      </c>
      <c r="D4" s="15">
        <v>85</v>
      </c>
      <c r="E4" s="15">
        <v>2</v>
      </c>
      <c r="F4" s="15">
        <v>83</v>
      </c>
      <c r="G4" s="15">
        <v>1</v>
      </c>
      <c r="H4" s="15">
        <v>87</v>
      </c>
      <c r="I4" s="17">
        <v>3</v>
      </c>
      <c r="J4" s="15">
        <v>83</v>
      </c>
      <c r="K4" s="15">
        <v>1</v>
      </c>
      <c r="L4" s="15">
        <v>75</v>
      </c>
      <c r="M4" s="15">
        <v>3</v>
      </c>
      <c r="N4" s="15"/>
      <c r="O4" s="15"/>
      <c r="P4" s="15"/>
      <c r="Q4" s="15"/>
      <c r="R4" s="38">
        <f t="shared" si="0"/>
        <v>82.8333333333333</v>
      </c>
      <c r="S4" s="39">
        <f t="shared" si="1"/>
        <v>12</v>
      </c>
      <c r="T4" s="15"/>
      <c r="U4" s="17">
        <v>79.69</v>
      </c>
      <c r="V4" s="17">
        <v>5</v>
      </c>
      <c r="W4" s="32">
        <f t="shared" ref="W4:W22" si="2">0.6*U4+0.4*R4</f>
        <v>80.947333333333304</v>
      </c>
      <c r="X4" s="15"/>
      <c r="Y4" s="15"/>
      <c r="Z4" s="15"/>
      <c r="AA4" s="33"/>
    </row>
    <row r="5" spans="1:27">
      <c r="A5" s="34">
        <v>191022</v>
      </c>
      <c r="B5" s="15">
        <v>92</v>
      </c>
      <c r="C5" s="15">
        <v>2</v>
      </c>
      <c r="D5" s="15">
        <v>84</v>
      </c>
      <c r="E5" s="15">
        <v>1</v>
      </c>
      <c r="F5" s="15">
        <v>81</v>
      </c>
      <c r="G5" s="15">
        <v>2</v>
      </c>
      <c r="H5" s="15">
        <v>85</v>
      </c>
      <c r="I5" s="17">
        <v>2</v>
      </c>
      <c r="J5" s="15">
        <v>82</v>
      </c>
      <c r="K5" s="15">
        <v>1</v>
      </c>
      <c r="L5" s="15"/>
      <c r="M5" s="15"/>
      <c r="N5" s="15"/>
      <c r="O5" s="15"/>
      <c r="P5" s="15"/>
      <c r="Q5" s="15"/>
      <c r="R5" s="38">
        <f t="shared" si="0"/>
        <v>85.25</v>
      </c>
      <c r="S5" s="39">
        <f t="shared" si="1"/>
        <v>8</v>
      </c>
      <c r="T5" s="15"/>
      <c r="U5" s="17">
        <v>82.33</v>
      </c>
      <c r="V5" s="17">
        <v>5</v>
      </c>
      <c r="W5" s="32">
        <f t="shared" si="2"/>
        <v>83.498000000000005</v>
      </c>
      <c r="X5" s="15"/>
      <c r="Y5" s="15"/>
      <c r="Z5" s="15"/>
      <c r="AA5" s="33"/>
    </row>
    <row r="6" spans="1:27">
      <c r="A6" s="34">
        <v>191023</v>
      </c>
      <c r="B6" s="36">
        <v>87</v>
      </c>
      <c r="C6" s="36">
        <v>2</v>
      </c>
      <c r="D6" s="36">
        <v>80</v>
      </c>
      <c r="E6" s="15">
        <v>2</v>
      </c>
      <c r="F6" s="15">
        <v>84</v>
      </c>
      <c r="G6" s="15">
        <v>1</v>
      </c>
      <c r="H6" s="15">
        <v>87</v>
      </c>
      <c r="I6" s="17">
        <v>3</v>
      </c>
      <c r="J6" s="15">
        <v>82</v>
      </c>
      <c r="K6" s="15">
        <v>1</v>
      </c>
      <c r="L6" s="15">
        <v>78</v>
      </c>
      <c r="M6" s="15">
        <v>2</v>
      </c>
      <c r="N6" s="15"/>
      <c r="O6" s="15"/>
      <c r="P6" s="15"/>
      <c r="Q6" s="15"/>
      <c r="R6" s="38">
        <f t="shared" si="0"/>
        <v>83.363636363636402</v>
      </c>
      <c r="S6" s="39">
        <f t="shared" si="1"/>
        <v>11</v>
      </c>
      <c r="T6" s="15"/>
      <c r="U6" s="17">
        <v>84.63</v>
      </c>
      <c r="V6" s="17">
        <v>5</v>
      </c>
      <c r="W6" s="32">
        <f t="shared" si="2"/>
        <v>84.123454545454507</v>
      </c>
      <c r="X6" s="15"/>
      <c r="Y6" s="15"/>
      <c r="Z6" s="15"/>
      <c r="AA6" s="33"/>
    </row>
    <row r="7" spans="1:27">
      <c r="A7" s="34">
        <v>191077</v>
      </c>
      <c r="B7" s="15">
        <v>86</v>
      </c>
      <c r="C7" s="15">
        <v>2</v>
      </c>
      <c r="D7" s="15">
        <v>77</v>
      </c>
      <c r="E7" s="15">
        <v>2</v>
      </c>
      <c r="F7" s="15">
        <v>75</v>
      </c>
      <c r="G7" s="15">
        <v>2</v>
      </c>
      <c r="H7" s="15">
        <v>81</v>
      </c>
      <c r="I7" s="17">
        <v>1</v>
      </c>
      <c r="J7" s="15">
        <v>85</v>
      </c>
      <c r="K7" s="15">
        <v>1</v>
      </c>
      <c r="L7" s="15"/>
      <c r="M7" s="15"/>
      <c r="N7" s="15"/>
      <c r="O7" s="15"/>
      <c r="P7" s="15"/>
      <c r="Q7" s="15"/>
      <c r="R7" s="38">
        <f t="shared" si="0"/>
        <v>80.25</v>
      </c>
      <c r="S7" s="39">
        <f t="shared" si="1"/>
        <v>8</v>
      </c>
      <c r="T7" s="15"/>
      <c r="U7" s="17">
        <v>80.790000000000006</v>
      </c>
      <c r="V7" s="17">
        <v>5</v>
      </c>
      <c r="W7" s="32">
        <f t="shared" si="2"/>
        <v>80.573999999999998</v>
      </c>
      <c r="X7" s="15"/>
      <c r="Y7" s="15"/>
      <c r="Z7" s="15"/>
      <c r="AA7" s="33"/>
    </row>
    <row r="8" spans="1:27">
      <c r="A8" s="34">
        <v>191078</v>
      </c>
      <c r="B8" s="15">
        <v>83</v>
      </c>
      <c r="C8" s="15">
        <v>2</v>
      </c>
      <c r="D8" s="15">
        <v>78</v>
      </c>
      <c r="E8" s="15">
        <v>2</v>
      </c>
      <c r="F8" s="15">
        <v>83</v>
      </c>
      <c r="G8" s="15">
        <v>1</v>
      </c>
      <c r="H8" s="15">
        <v>84</v>
      </c>
      <c r="I8" s="17">
        <v>1</v>
      </c>
      <c r="J8" s="15">
        <v>67</v>
      </c>
      <c r="K8" s="15">
        <v>3</v>
      </c>
      <c r="L8" s="15"/>
      <c r="M8" s="15"/>
      <c r="N8" s="15"/>
      <c r="O8" s="15"/>
      <c r="P8" s="15"/>
      <c r="Q8" s="15"/>
      <c r="R8" s="38">
        <f t="shared" si="0"/>
        <v>76.6666666666667</v>
      </c>
      <c r="S8" s="39">
        <f t="shared" si="1"/>
        <v>9</v>
      </c>
      <c r="T8" s="15"/>
      <c r="U8" s="17">
        <v>79.83</v>
      </c>
      <c r="V8" s="17">
        <v>5</v>
      </c>
      <c r="W8" s="32">
        <f t="shared" si="2"/>
        <v>78.564666666666696</v>
      </c>
      <c r="X8" s="15"/>
      <c r="Y8" s="15"/>
      <c r="Z8" s="15"/>
      <c r="AA8" s="33"/>
    </row>
    <row r="9" spans="1:27">
      <c r="A9" s="34">
        <v>191079</v>
      </c>
      <c r="B9" s="15">
        <v>83</v>
      </c>
      <c r="C9" s="15">
        <v>2</v>
      </c>
      <c r="D9" s="15">
        <v>78</v>
      </c>
      <c r="E9" s="15">
        <v>2</v>
      </c>
      <c r="F9" s="15">
        <v>78</v>
      </c>
      <c r="G9" s="15">
        <v>1</v>
      </c>
      <c r="H9" s="15">
        <v>76</v>
      </c>
      <c r="I9" s="17">
        <v>1</v>
      </c>
      <c r="J9" s="15">
        <v>75</v>
      </c>
      <c r="K9" s="15">
        <v>2</v>
      </c>
      <c r="L9" s="15">
        <v>82</v>
      </c>
      <c r="M9" s="15">
        <v>1</v>
      </c>
      <c r="N9" s="15"/>
      <c r="O9" s="15"/>
      <c r="P9" s="15"/>
      <c r="Q9" s="15"/>
      <c r="R9" s="38">
        <f t="shared" si="0"/>
        <v>78.6666666666667</v>
      </c>
      <c r="S9" s="39">
        <f t="shared" si="1"/>
        <v>9</v>
      </c>
      <c r="T9" s="15"/>
      <c r="U9" s="17">
        <v>78.94</v>
      </c>
      <c r="V9" s="17">
        <v>5</v>
      </c>
      <c r="W9" s="32">
        <f t="shared" si="2"/>
        <v>78.830666666666701</v>
      </c>
      <c r="X9" s="15"/>
      <c r="Y9" s="15"/>
      <c r="Z9" s="15"/>
      <c r="AA9" s="33"/>
    </row>
    <row r="10" spans="1:27">
      <c r="A10" s="34">
        <v>191080</v>
      </c>
      <c r="B10" s="15">
        <v>81</v>
      </c>
      <c r="C10" s="15">
        <v>2</v>
      </c>
      <c r="D10" s="15">
        <v>74</v>
      </c>
      <c r="E10" s="15">
        <v>2</v>
      </c>
      <c r="F10" s="15">
        <v>83</v>
      </c>
      <c r="G10" s="15">
        <v>1</v>
      </c>
      <c r="H10" s="15">
        <v>80</v>
      </c>
      <c r="I10" s="17">
        <v>3</v>
      </c>
      <c r="J10" s="15">
        <v>79</v>
      </c>
      <c r="K10" s="15">
        <v>1</v>
      </c>
      <c r="L10" s="15">
        <v>65</v>
      </c>
      <c r="M10" s="15">
        <v>3</v>
      </c>
      <c r="N10" s="15"/>
      <c r="O10" s="15"/>
      <c r="P10" s="15"/>
      <c r="Q10" s="15"/>
      <c r="R10" s="38">
        <f t="shared" si="0"/>
        <v>75.5833333333333</v>
      </c>
      <c r="S10" s="39">
        <f t="shared" si="1"/>
        <v>12</v>
      </c>
      <c r="T10" s="15"/>
      <c r="U10" s="17">
        <v>68.239999999999995</v>
      </c>
      <c r="V10" s="17">
        <v>5</v>
      </c>
      <c r="W10" s="32">
        <f t="shared" si="2"/>
        <v>71.177333333333294</v>
      </c>
      <c r="X10" s="15"/>
      <c r="Y10" s="15"/>
      <c r="Z10" s="15"/>
      <c r="AA10" s="33"/>
    </row>
    <row r="11" spans="1:27">
      <c r="A11" s="34">
        <v>191081</v>
      </c>
      <c r="B11" s="15">
        <v>86</v>
      </c>
      <c r="C11" s="15">
        <v>2</v>
      </c>
      <c r="D11" s="15">
        <v>84</v>
      </c>
      <c r="E11" s="15">
        <v>2</v>
      </c>
      <c r="F11" s="15">
        <v>83</v>
      </c>
      <c r="G11" s="15">
        <v>1</v>
      </c>
      <c r="H11" s="15">
        <v>79</v>
      </c>
      <c r="I11" s="17">
        <v>3</v>
      </c>
      <c r="J11" s="15">
        <v>80</v>
      </c>
      <c r="K11" s="15">
        <v>1</v>
      </c>
      <c r="L11" s="15"/>
      <c r="M11" s="15"/>
      <c r="N11" s="15"/>
      <c r="O11" s="15"/>
      <c r="P11" s="15"/>
      <c r="Q11" s="15"/>
      <c r="R11" s="38">
        <f t="shared" si="0"/>
        <v>82.2222222222222</v>
      </c>
      <c r="S11" s="39">
        <f t="shared" si="1"/>
        <v>9</v>
      </c>
      <c r="T11" s="15"/>
      <c r="U11" s="17">
        <v>81.83</v>
      </c>
      <c r="V11" s="17">
        <v>5</v>
      </c>
      <c r="W11" s="32">
        <f t="shared" si="2"/>
        <v>81.986888888888899</v>
      </c>
      <c r="X11" s="15"/>
      <c r="Y11" s="15"/>
      <c r="Z11" s="15"/>
      <c r="AA11" s="33"/>
    </row>
    <row r="12" spans="1:27">
      <c r="A12" s="37">
        <v>191082</v>
      </c>
      <c r="B12" s="15">
        <v>82</v>
      </c>
      <c r="C12" s="15">
        <v>2</v>
      </c>
      <c r="D12" s="15">
        <v>74</v>
      </c>
      <c r="E12" s="15">
        <v>2</v>
      </c>
      <c r="F12" s="15">
        <v>83</v>
      </c>
      <c r="G12" s="15">
        <v>1</v>
      </c>
      <c r="H12" s="15">
        <v>81</v>
      </c>
      <c r="I12" s="17">
        <v>1</v>
      </c>
      <c r="J12" s="15">
        <v>78</v>
      </c>
      <c r="K12" s="15">
        <v>3</v>
      </c>
      <c r="L12" s="15"/>
      <c r="M12" s="15"/>
      <c r="N12" s="15"/>
      <c r="O12" s="15"/>
      <c r="P12" s="15"/>
      <c r="Q12" s="15"/>
      <c r="R12" s="38">
        <f t="shared" si="0"/>
        <v>78.8888888888889</v>
      </c>
      <c r="S12" s="39">
        <f t="shared" si="1"/>
        <v>9</v>
      </c>
      <c r="T12" s="15"/>
      <c r="U12" s="17">
        <v>80.11</v>
      </c>
      <c r="V12" s="17">
        <v>5</v>
      </c>
      <c r="W12" s="32">
        <f t="shared" si="2"/>
        <v>79.621555555555503</v>
      </c>
      <c r="X12" s="15"/>
      <c r="Y12" s="15"/>
      <c r="Z12" s="15"/>
      <c r="AA12" s="33"/>
    </row>
    <row r="13" spans="1:27">
      <c r="A13" s="37">
        <v>191083</v>
      </c>
      <c r="B13" s="15">
        <v>80</v>
      </c>
      <c r="C13" s="15">
        <v>2</v>
      </c>
      <c r="D13" s="15">
        <v>81</v>
      </c>
      <c r="E13" s="15">
        <v>1</v>
      </c>
      <c r="F13" s="15">
        <v>81</v>
      </c>
      <c r="G13" s="15">
        <v>2</v>
      </c>
      <c r="H13" s="15">
        <v>82</v>
      </c>
      <c r="I13" s="17">
        <v>1</v>
      </c>
      <c r="J13" s="15">
        <v>85</v>
      </c>
      <c r="K13" s="15">
        <v>2</v>
      </c>
      <c r="L13" s="15"/>
      <c r="M13" s="15"/>
      <c r="N13" s="15"/>
      <c r="O13" s="15"/>
      <c r="P13" s="15"/>
      <c r="Q13" s="15"/>
      <c r="R13" s="38">
        <f t="shared" si="0"/>
        <v>81.875</v>
      </c>
      <c r="S13" s="39">
        <f t="shared" si="1"/>
        <v>8</v>
      </c>
      <c r="T13" s="15"/>
      <c r="U13" s="17">
        <v>84.1</v>
      </c>
      <c r="V13" s="17">
        <v>5</v>
      </c>
      <c r="W13" s="32">
        <f t="shared" si="2"/>
        <v>83.21</v>
      </c>
      <c r="X13" s="15"/>
      <c r="Y13" s="15"/>
      <c r="Z13" s="15"/>
      <c r="AA13" s="33"/>
    </row>
    <row r="14" spans="1:27">
      <c r="A14" s="37">
        <v>191084</v>
      </c>
      <c r="B14" s="15">
        <v>86</v>
      </c>
      <c r="C14" s="15">
        <v>2</v>
      </c>
      <c r="D14" s="15">
        <v>77</v>
      </c>
      <c r="E14" s="15">
        <v>2</v>
      </c>
      <c r="F14" s="15">
        <v>81</v>
      </c>
      <c r="G14" s="15">
        <v>2</v>
      </c>
      <c r="H14" s="15">
        <v>83</v>
      </c>
      <c r="I14" s="17">
        <v>1</v>
      </c>
      <c r="J14" s="15">
        <v>80</v>
      </c>
      <c r="K14" s="15">
        <v>2</v>
      </c>
      <c r="L14" s="15">
        <v>78</v>
      </c>
      <c r="M14" s="15">
        <v>2</v>
      </c>
      <c r="N14" s="15">
        <v>79</v>
      </c>
      <c r="O14" s="15">
        <v>1</v>
      </c>
      <c r="P14" s="15"/>
      <c r="Q14" s="15"/>
      <c r="R14" s="38">
        <f t="shared" si="0"/>
        <v>80.5</v>
      </c>
      <c r="S14" s="39">
        <f t="shared" si="1"/>
        <v>12</v>
      </c>
      <c r="T14" s="15"/>
      <c r="U14" s="17">
        <v>77.53</v>
      </c>
      <c r="V14" s="17">
        <v>5</v>
      </c>
      <c r="W14" s="32">
        <f t="shared" si="2"/>
        <v>78.718000000000004</v>
      </c>
      <c r="X14" s="15"/>
      <c r="Y14" s="15"/>
      <c r="Z14" s="15"/>
      <c r="AA14" s="33"/>
    </row>
    <row r="15" spans="1:27">
      <c r="A15" s="15">
        <v>191142</v>
      </c>
      <c r="B15" s="15">
        <v>87</v>
      </c>
      <c r="C15" s="15">
        <v>2</v>
      </c>
      <c r="D15" s="15">
        <v>82</v>
      </c>
      <c r="E15" s="15">
        <v>1</v>
      </c>
      <c r="F15" s="15">
        <v>82</v>
      </c>
      <c r="G15" s="15">
        <v>3</v>
      </c>
      <c r="H15" s="15">
        <v>74</v>
      </c>
      <c r="I15" s="15">
        <v>2</v>
      </c>
      <c r="J15" s="15">
        <v>85</v>
      </c>
      <c r="K15" s="15">
        <v>1</v>
      </c>
      <c r="L15" s="15">
        <v>72</v>
      </c>
      <c r="M15" s="15">
        <v>2</v>
      </c>
      <c r="N15" s="15"/>
      <c r="O15" s="15"/>
      <c r="P15" s="15"/>
      <c r="Q15" s="15"/>
      <c r="R15" s="38">
        <f t="shared" si="0"/>
        <v>79.909090909090907</v>
      </c>
      <c r="S15" s="39">
        <f t="shared" si="1"/>
        <v>11</v>
      </c>
      <c r="T15" s="15"/>
      <c r="U15" s="17">
        <v>81.63</v>
      </c>
      <c r="V15" s="17">
        <v>5</v>
      </c>
      <c r="W15" s="32">
        <f t="shared" si="2"/>
        <v>80.941636363636405</v>
      </c>
      <c r="X15" s="15"/>
      <c r="Y15" s="15"/>
      <c r="Z15" s="15"/>
      <c r="AA15" s="15"/>
    </row>
    <row r="16" spans="1:27">
      <c r="A16" s="15">
        <v>191143</v>
      </c>
      <c r="B16" s="15">
        <v>77</v>
      </c>
      <c r="C16" s="15">
        <v>2</v>
      </c>
      <c r="D16" s="15">
        <v>89</v>
      </c>
      <c r="E16" s="15">
        <v>3</v>
      </c>
      <c r="F16" s="15">
        <v>80</v>
      </c>
      <c r="G16" s="15">
        <v>1</v>
      </c>
      <c r="H16" s="15">
        <v>87</v>
      </c>
      <c r="I16" s="15">
        <v>3</v>
      </c>
      <c r="J16" s="15">
        <v>86</v>
      </c>
      <c r="K16" s="15">
        <v>1</v>
      </c>
      <c r="L16" s="15">
        <v>88</v>
      </c>
      <c r="M16" s="15">
        <v>2</v>
      </c>
      <c r="N16" s="15"/>
      <c r="O16" s="15"/>
      <c r="P16" s="15"/>
      <c r="Q16" s="15"/>
      <c r="R16" s="38">
        <f t="shared" si="0"/>
        <v>85.3333333333333</v>
      </c>
      <c r="S16" s="39">
        <f t="shared" si="1"/>
        <v>12</v>
      </c>
      <c r="T16" s="15"/>
      <c r="U16" s="17">
        <v>82.25</v>
      </c>
      <c r="V16" s="17">
        <v>5</v>
      </c>
      <c r="W16" s="32">
        <f t="shared" si="2"/>
        <v>83.483333333333306</v>
      </c>
      <c r="X16" s="15"/>
      <c r="Y16" s="15"/>
      <c r="Z16" s="15"/>
      <c r="AA16" s="15"/>
    </row>
    <row r="17" spans="1:27">
      <c r="A17" s="15">
        <v>191144</v>
      </c>
      <c r="B17" s="15">
        <v>78</v>
      </c>
      <c r="C17" s="15">
        <v>2</v>
      </c>
      <c r="D17" s="15">
        <v>82</v>
      </c>
      <c r="E17" s="15">
        <v>2</v>
      </c>
      <c r="F17" s="15">
        <v>83</v>
      </c>
      <c r="G17" s="15">
        <v>1</v>
      </c>
      <c r="H17" s="15">
        <v>81</v>
      </c>
      <c r="I17" s="15">
        <v>3</v>
      </c>
      <c r="J17" s="15">
        <v>81</v>
      </c>
      <c r="K17" s="15">
        <v>2</v>
      </c>
      <c r="L17" s="15">
        <v>82</v>
      </c>
      <c r="M17" s="15">
        <v>1</v>
      </c>
      <c r="N17" s="15"/>
      <c r="O17" s="15"/>
      <c r="P17" s="15"/>
      <c r="Q17" s="15"/>
      <c r="R17" s="38">
        <f t="shared" si="0"/>
        <v>80.909090909090907</v>
      </c>
      <c r="S17" s="39">
        <f t="shared" si="1"/>
        <v>11</v>
      </c>
      <c r="T17" s="15"/>
      <c r="U17" s="17">
        <v>82.38</v>
      </c>
      <c r="V17" s="17">
        <v>5</v>
      </c>
      <c r="W17" s="32">
        <f t="shared" si="2"/>
        <v>81.7916363636364</v>
      </c>
      <c r="X17" s="15"/>
      <c r="Y17" s="15"/>
      <c r="Z17" s="15"/>
      <c r="AA17" s="15"/>
    </row>
    <row r="18" spans="1:27">
      <c r="A18" s="15">
        <v>191145</v>
      </c>
      <c r="B18" s="15">
        <v>79</v>
      </c>
      <c r="C18" s="15">
        <v>2</v>
      </c>
      <c r="D18" s="15">
        <v>89</v>
      </c>
      <c r="E18" s="15">
        <v>3</v>
      </c>
      <c r="F18" s="15">
        <v>88</v>
      </c>
      <c r="G18" s="15">
        <v>2</v>
      </c>
      <c r="H18" s="15">
        <v>83</v>
      </c>
      <c r="I18" s="15">
        <v>1</v>
      </c>
      <c r="J18" s="15">
        <v>83</v>
      </c>
      <c r="K18" s="15">
        <v>3</v>
      </c>
      <c r="L18" s="15">
        <v>84</v>
      </c>
      <c r="M18" s="15">
        <v>1</v>
      </c>
      <c r="N18" s="15"/>
      <c r="O18" s="15"/>
      <c r="P18" s="15"/>
      <c r="Q18" s="15"/>
      <c r="R18" s="38">
        <f t="shared" si="0"/>
        <v>84.75</v>
      </c>
      <c r="S18" s="39">
        <f t="shared" si="1"/>
        <v>12</v>
      </c>
      <c r="T18" s="15"/>
      <c r="U18" s="17">
        <v>81.69</v>
      </c>
      <c r="V18" s="17">
        <v>5</v>
      </c>
      <c r="W18" s="32">
        <f t="shared" si="2"/>
        <v>82.914000000000001</v>
      </c>
      <c r="X18" s="15"/>
      <c r="Y18" s="15"/>
      <c r="Z18" s="15"/>
      <c r="AA18" s="15"/>
    </row>
    <row r="19" spans="1:27">
      <c r="A19" s="15">
        <v>191146</v>
      </c>
      <c r="B19" s="15">
        <v>84</v>
      </c>
      <c r="C19" s="15">
        <v>2</v>
      </c>
      <c r="D19" s="15">
        <v>83</v>
      </c>
      <c r="E19" s="15">
        <v>2</v>
      </c>
      <c r="F19" s="15">
        <v>84</v>
      </c>
      <c r="G19" s="15">
        <v>1</v>
      </c>
      <c r="H19" s="15">
        <v>90</v>
      </c>
      <c r="I19" s="15">
        <v>3</v>
      </c>
      <c r="J19" s="15">
        <v>86</v>
      </c>
      <c r="K19" s="15">
        <v>3</v>
      </c>
      <c r="L19" s="15">
        <v>86</v>
      </c>
      <c r="M19" s="15">
        <v>2</v>
      </c>
      <c r="N19" s="15">
        <v>84</v>
      </c>
      <c r="O19" s="15">
        <v>1</v>
      </c>
      <c r="P19" s="15">
        <v>89</v>
      </c>
      <c r="Q19" s="15">
        <v>3</v>
      </c>
      <c r="R19" s="38">
        <f t="shared" si="0"/>
        <v>86.411764705882305</v>
      </c>
      <c r="S19" s="39">
        <f t="shared" si="1"/>
        <v>17</v>
      </c>
      <c r="T19" s="15"/>
      <c r="U19" s="17">
        <v>81.31</v>
      </c>
      <c r="V19" s="17">
        <v>5</v>
      </c>
      <c r="W19" s="32">
        <f t="shared" si="2"/>
        <v>83.350705882352898</v>
      </c>
      <c r="X19" s="15"/>
      <c r="Y19" s="15"/>
      <c r="Z19" s="15"/>
      <c r="AA19" s="15"/>
    </row>
    <row r="20" spans="1:27">
      <c r="A20" s="15">
        <v>191199</v>
      </c>
      <c r="B20" s="15">
        <v>81</v>
      </c>
      <c r="C20" s="15">
        <v>2</v>
      </c>
      <c r="D20" s="15">
        <v>74</v>
      </c>
      <c r="E20" s="15">
        <v>2</v>
      </c>
      <c r="F20" s="15">
        <v>75</v>
      </c>
      <c r="G20" s="15">
        <v>1</v>
      </c>
      <c r="H20" s="15">
        <v>72</v>
      </c>
      <c r="I20" s="15">
        <v>3</v>
      </c>
      <c r="J20" s="15">
        <v>75</v>
      </c>
      <c r="K20" s="15">
        <v>2</v>
      </c>
      <c r="L20" s="15">
        <v>83</v>
      </c>
      <c r="M20" s="15">
        <v>1</v>
      </c>
      <c r="N20" s="15"/>
      <c r="O20" s="15"/>
      <c r="P20" s="15"/>
      <c r="Q20" s="15"/>
      <c r="R20" s="38">
        <f t="shared" si="0"/>
        <v>75.818181818181799</v>
      </c>
      <c r="S20" s="39">
        <f t="shared" si="1"/>
        <v>11</v>
      </c>
      <c r="T20" s="15"/>
      <c r="U20" s="17">
        <v>80.19</v>
      </c>
      <c r="V20" s="17">
        <v>5</v>
      </c>
      <c r="W20" s="32">
        <f t="shared" si="2"/>
        <v>78.441272727272704</v>
      </c>
      <c r="X20" s="15"/>
      <c r="Y20" s="15"/>
      <c r="Z20" s="15"/>
      <c r="AA20" s="15"/>
    </row>
    <row r="21" spans="1:27">
      <c r="A21" s="15">
        <v>191200</v>
      </c>
      <c r="B21" s="15">
        <v>84</v>
      </c>
      <c r="C21" s="15">
        <v>2</v>
      </c>
      <c r="D21" s="15">
        <v>81</v>
      </c>
      <c r="E21" s="15">
        <v>2</v>
      </c>
      <c r="F21" s="15">
        <v>83</v>
      </c>
      <c r="G21" s="15">
        <v>1</v>
      </c>
      <c r="H21" s="15">
        <v>68</v>
      </c>
      <c r="I21" s="15">
        <v>2</v>
      </c>
      <c r="J21" s="15">
        <v>76</v>
      </c>
      <c r="K21" s="15">
        <v>3</v>
      </c>
      <c r="L21" s="15">
        <v>83</v>
      </c>
      <c r="M21" s="15">
        <v>2</v>
      </c>
      <c r="N21" s="15">
        <v>82</v>
      </c>
      <c r="O21" s="15">
        <v>1</v>
      </c>
      <c r="P21" s="15"/>
      <c r="Q21" s="15"/>
      <c r="R21" s="38">
        <f t="shared" si="0"/>
        <v>78.846153846153797</v>
      </c>
      <c r="S21" s="39">
        <f t="shared" si="1"/>
        <v>13</v>
      </c>
      <c r="T21" s="15"/>
      <c r="U21" s="17">
        <v>77</v>
      </c>
      <c r="V21" s="17">
        <v>5</v>
      </c>
      <c r="W21" s="32">
        <f t="shared" si="2"/>
        <v>77.738461538461493</v>
      </c>
      <c r="X21" s="15"/>
      <c r="Y21" s="15"/>
      <c r="Z21" s="15"/>
      <c r="AA21" s="15"/>
    </row>
    <row r="22" spans="1:27">
      <c r="A22" s="15">
        <v>191201</v>
      </c>
      <c r="B22" s="15">
        <v>85</v>
      </c>
      <c r="C22" s="15">
        <v>2</v>
      </c>
      <c r="D22" s="15">
        <v>79</v>
      </c>
      <c r="E22" s="15">
        <v>3</v>
      </c>
      <c r="F22" s="15">
        <v>84</v>
      </c>
      <c r="G22" s="15">
        <v>2</v>
      </c>
      <c r="H22" s="15">
        <v>83</v>
      </c>
      <c r="I22" s="15">
        <v>1</v>
      </c>
      <c r="J22" s="15">
        <v>86</v>
      </c>
      <c r="K22" s="15">
        <v>3</v>
      </c>
      <c r="L22" s="15">
        <v>79</v>
      </c>
      <c r="M22" s="15">
        <v>1</v>
      </c>
      <c r="N22" s="15"/>
      <c r="O22" s="15"/>
      <c r="P22" s="15"/>
      <c r="Q22" s="15"/>
      <c r="R22" s="38">
        <f t="shared" si="0"/>
        <v>82.9166666666667</v>
      </c>
      <c r="S22" s="39">
        <f t="shared" si="1"/>
        <v>12</v>
      </c>
      <c r="T22" s="15"/>
      <c r="U22" s="17">
        <v>78.88</v>
      </c>
      <c r="V22" s="17">
        <v>5</v>
      </c>
      <c r="W22" s="32">
        <f t="shared" si="2"/>
        <v>80.494666666666703</v>
      </c>
      <c r="X22" s="15"/>
      <c r="Y22" s="15"/>
      <c r="Z22" s="15"/>
      <c r="AA22" s="15"/>
    </row>
  </sheetData>
  <mergeCells count="12">
    <mergeCell ref="B1:Q1"/>
    <mergeCell ref="A1:A2"/>
    <mergeCell ref="R1:R2"/>
    <mergeCell ref="S1:S2"/>
    <mergeCell ref="T1:T2"/>
    <mergeCell ref="Z1:Z2"/>
    <mergeCell ref="AA1:AA2"/>
    <mergeCell ref="U1:U2"/>
    <mergeCell ref="V1:V2"/>
    <mergeCell ref="W1:W2"/>
    <mergeCell ref="X1:X2"/>
    <mergeCell ref="Y1:Y2"/>
  </mergeCells>
  <phoneticPr fontId="1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34"/>
  <sheetViews>
    <sheetView workbookViewId="0">
      <selection activeCell="R3" sqref="R3"/>
    </sheetView>
  </sheetViews>
  <sheetFormatPr defaultColWidth="9" defaultRowHeight="14.25"/>
  <cols>
    <col min="2" max="17" width="9" customWidth="1"/>
    <col min="18" max="18" width="9" style="10" customWidth="1"/>
    <col min="19" max="20" width="9" customWidth="1"/>
    <col min="21" max="21" width="9" style="10"/>
    <col min="23" max="23" width="9" style="10"/>
  </cols>
  <sheetData>
    <row r="1" spans="1:27">
      <c r="A1" s="91" t="s">
        <v>0</v>
      </c>
      <c r="B1" s="91" t="s">
        <v>1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12" t="s">
        <v>2</v>
      </c>
      <c r="S1" s="112" t="s">
        <v>3</v>
      </c>
      <c r="T1" s="118" t="s">
        <v>4</v>
      </c>
      <c r="U1" s="112" t="s">
        <v>5</v>
      </c>
      <c r="V1" s="91" t="s">
        <v>6</v>
      </c>
      <c r="W1" s="112" t="s">
        <v>7</v>
      </c>
      <c r="X1" s="91" t="s">
        <v>8</v>
      </c>
      <c r="Y1" s="91" t="s">
        <v>9</v>
      </c>
      <c r="Z1" s="93" t="s">
        <v>11</v>
      </c>
      <c r="AA1" s="125" t="s">
        <v>12</v>
      </c>
    </row>
    <row r="2" spans="1:27">
      <c r="A2" s="116"/>
      <c r="B2" s="20" t="s">
        <v>13</v>
      </c>
      <c r="C2" s="20" t="s">
        <v>14</v>
      </c>
      <c r="D2" s="20" t="s">
        <v>15</v>
      </c>
      <c r="E2" s="20" t="s">
        <v>16</v>
      </c>
      <c r="F2" s="20" t="s">
        <v>17</v>
      </c>
      <c r="G2" s="20" t="s">
        <v>18</v>
      </c>
      <c r="H2" s="20" t="s">
        <v>19</v>
      </c>
      <c r="I2" s="20" t="s">
        <v>20</v>
      </c>
      <c r="J2" s="20" t="s">
        <v>21</v>
      </c>
      <c r="K2" s="20" t="s">
        <v>22</v>
      </c>
      <c r="L2" s="20" t="s">
        <v>23</v>
      </c>
      <c r="M2" s="22" t="s">
        <v>24</v>
      </c>
      <c r="N2" s="22" t="s">
        <v>25</v>
      </c>
      <c r="O2" s="22" t="s">
        <v>26</v>
      </c>
      <c r="P2" s="22" t="s">
        <v>27</v>
      </c>
      <c r="Q2" s="22" t="s">
        <v>28</v>
      </c>
      <c r="R2" s="127"/>
      <c r="S2" s="109"/>
      <c r="T2" s="116"/>
      <c r="U2" s="127"/>
      <c r="V2" s="116"/>
      <c r="W2" s="112"/>
      <c r="X2" s="116"/>
      <c r="Y2" s="116"/>
      <c r="Z2" s="109"/>
      <c r="AA2" s="126"/>
    </row>
    <row r="3" spans="1:27">
      <c r="A3" s="15">
        <v>171117</v>
      </c>
      <c r="B3" s="15">
        <v>85</v>
      </c>
      <c r="C3" s="15" t="s">
        <v>30</v>
      </c>
      <c r="D3" s="15">
        <v>82</v>
      </c>
      <c r="E3" s="15" t="s">
        <v>30</v>
      </c>
      <c r="F3" s="15">
        <v>83</v>
      </c>
      <c r="G3" s="15">
        <v>1</v>
      </c>
      <c r="H3" s="15">
        <v>86</v>
      </c>
      <c r="I3" s="15" t="s">
        <v>34</v>
      </c>
      <c r="J3" s="15">
        <v>76</v>
      </c>
      <c r="K3" s="15" t="s">
        <v>30</v>
      </c>
      <c r="L3" s="15">
        <v>83</v>
      </c>
      <c r="M3" s="15">
        <v>1</v>
      </c>
      <c r="N3" s="15">
        <v>82</v>
      </c>
      <c r="O3" s="15" t="s">
        <v>30</v>
      </c>
      <c r="P3" s="15"/>
      <c r="Q3" s="15"/>
      <c r="R3" s="16">
        <f t="shared" ref="R3:R23" si="0">(B3*C3+D3*E3+F3*G3+H3*I3+J3*K3+L3*M3+N3*O3+P3*Q3)/S3</f>
        <v>82</v>
      </c>
      <c r="S3" s="15">
        <f t="shared" ref="S3:S23" si="1">C3+E3+G3+I3+K3+M3+O3+Q3</f>
        <v>11</v>
      </c>
      <c r="T3" s="15"/>
      <c r="U3" s="16">
        <v>84.71</v>
      </c>
      <c r="V3" s="15">
        <v>5</v>
      </c>
      <c r="W3" s="16">
        <f>0.6*U3+0.4*R3</f>
        <v>83.626000000000005</v>
      </c>
      <c r="X3" s="15"/>
      <c r="Y3" s="15"/>
      <c r="Z3" s="15"/>
      <c r="AA3" s="33"/>
    </row>
    <row r="4" spans="1:27">
      <c r="A4" s="15">
        <v>191024</v>
      </c>
      <c r="B4" s="15">
        <v>85</v>
      </c>
      <c r="C4" s="15">
        <v>2</v>
      </c>
      <c r="D4" s="15">
        <v>84</v>
      </c>
      <c r="E4" s="15">
        <v>1</v>
      </c>
      <c r="F4" s="15">
        <v>74</v>
      </c>
      <c r="G4" s="15">
        <v>2</v>
      </c>
      <c r="H4" s="15">
        <v>73</v>
      </c>
      <c r="I4" s="15">
        <v>1</v>
      </c>
      <c r="J4" s="15">
        <v>77</v>
      </c>
      <c r="K4" s="15">
        <v>2</v>
      </c>
      <c r="L4" s="15"/>
      <c r="M4" s="15"/>
      <c r="N4" s="15"/>
      <c r="O4" s="15"/>
      <c r="P4" s="15"/>
      <c r="Q4" s="15"/>
      <c r="R4" s="16">
        <f t="shared" si="0"/>
        <v>78.625</v>
      </c>
      <c r="S4" s="15">
        <f t="shared" si="1"/>
        <v>8</v>
      </c>
      <c r="T4" s="15"/>
      <c r="U4" s="16">
        <v>78.84</v>
      </c>
      <c r="V4" s="15">
        <v>5</v>
      </c>
      <c r="W4" s="16">
        <f t="shared" ref="W4:W23" si="2">0.6*U4+0.4*R4</f>
        <v>78.754000000000005</v>
      </c>
      <c r="X4" s="15"/>
      <c r="Y4" s="15"/>
      <c r="Z4" s="15"/>
      <c r="AA4" s="33"/>
    </row>
    <row r="5" spans="1:27">
      <c r="A5" s="15">
        <v>191025</v>
      </c>
      <c r="B5" s="15">
        <v>90</v>
      </c>
      <c r="C5" s="15">
        <v>2</v>
      </c>
      <c r="D5" s="15">
        <v>84</v>
      </c>
      <c r="E5" s="15">
        <v>1</v>
      </c>
      <c r="F5" s="15">
        <v>80</v>
      </c>
      <c r="G5" s="15">
        <v>2</v>
      </c>
      <c r="H5" s="15">
        <v>83</v>
      </c>
      <c r="I5" s="15">
        <v>1</v>
      </c>
      <c r="J5" s="15">
        <v>82</v>
      </c>
      <c r="K5" s="15">
        <v>2</v>
      </c>
      <c r="L5" s="15"/>
      <c r="M5" s="15"/>
      <c r="N5" s="15"/>
      <c r="O5" s="15"/>
      <c r="P5" s="15"/>
      <c r="Q5" s="15"/>
      <c r="R5" s="16">
        <f t="shared" si="0"/>
        <v>83.875</v>
      </c>
      <c r="S5" s="15">
        <f t="shared" si="1"/>
        <v>8</v>
      </c>
      <c r="T5" s="15"/>
      <c r="U5" s="16">
        <v>81.680000000000007</v>
      </c>
      <c r="V5" s="15">
        <v>5</v>
      </c>
      <c r="W5" s="16">
        <f t="shared" si="2"/>
        <v>82.558000000000007</v>
      </c>
      <c r="X5" s="15"/>
      <c r="Y5" s="15"/>
      <c r="Z5" s="15"/>
      <c r="AA5" s="33"/>
    </row>
    <row r="6" spans="1:27">
      <c r="A6" s="15">
        <v>191026</v>
      </c>
      <c r="B6" s="15">
        <v>84</v>
      </c>
      <c r="C6" s="15">
        <v>2</v>
      </c>
      <c r="D6" s="15">
        <v>82</v>
      </c>
      <c r="E6" s="15">
        <v>1</v>
      </c>
      <c r="F6" s="15">
        <v>86</v>
      </c>
      <c r="G6" s="15">
        <v>2</v>
      </c>
      <c r="H6" s="15">
        <v>82</v>
      </c>
      <c r="I6" s="15">
        <v>1</v>
      </c>
      <c r="J6" s="15">
        <v>84</v>
      </c>
      <c r="K6" s="15">
        <v>1</v>
      </c>
      <c r="L6" s="15"/>
      <c r="M6" s="15"/>
      <c r="N6" s="15"/>
      <c r="O6" s="15"/>
      <c r="P6" s="15"/>
      <c r="Q6" s="15"/>
      <c r="R6" s="16">
        <f t="shared" si="0"/>
        <v>84</v>
      </c>
      <c r="S6" s="15">
        <f t="shared" si="1"/>
        <v>7</v>
      </c>
      <c r="T6" s="15"/>
      <c r="U6" s="16">
        <v>79.95</v>
      </c>
      <c r="V6" s="15">
        <v>5</v>
      </c>
      <c r="W6" s="16">
        <f t="shared" si="2"/>
        <v>81.569999999999993</v>
      </c>
      <c r="X6" s="15"/>
      <c r="Y6" s="15"/>
      <c r="Z6" s="15"/>
      <c r="AA6" s="33"/>
    </row>
    <row r="7" spans="1:27">
      <c r="A7" s="15">
        <v>191085</v>
      </c>
      <c r="B7" s="15">
        <v>83</v>
      </c>
      <c r="C7" s="15">
        <v>2</v>
      </c>
      <c r="D7" s="15">
        <v>75</v>
      </c>
      <c r="E7" s="15">
        <v>1</v>
      </c>
      <c r="F7" s="15">
        <v>84</v>
      </c>
      <c r="G7" s="15">
        <v>1</v>
      </c>
      <c r="H7" s="15">
        <v>78</v>
      </c>
      <c r="I7" s="15">
        <v>1</v>
      </c>
      <c r="J7" s="15">
        <v>71</v>
      </c>
      <c r="K7" s="15">
        <v>2</v>
      </c>
      <c r="L7" s="15"/>
      <c r="M7" s="15"/>
      <c r="N7" s="15"/>
      <c r="O7" s="15"/>
      <c r="P7" s="15"/>
      <c r="Q7" s="15"/>
      <c r="R7" s="16">
        <f t="shared" si="0"/>
        <v>77.857142857142904</v>
      </c>
      <c r="S7" s="15">
        <f t="shared" si="1"/>
        <v>7</v>
      </c>
      <c r="T7" s="15"/>
      <c r="U7" s="16">
        <v>82.1</v>
      </c>
      <c r="V7" s="15">
        <v>5</v>
      </c>
      <c r="W7" s="16">
        <f t="shared" si="2"/>
        <v>80.402857142857101</v>
      </c>
      <c r="X7" s="15"/>
      <c r="Y7" s="15"/>
      <c r="Z7" s="15"/>
      <c r="AA7" s="15"/>
    </row>
    <row r="8" spans="1:27">
      <c r="A8" s="15">
        <v>191086</v>
      </c>
      <c r="B8" s="15">
        <v>80</v>
      </c>
      <c r="C8" s="15">
        <v>2</v>
      </c>
      <c r="D8" s="15">
        <v>80</v>
      </c>
      <c r="E8" s="15">
        <v>1</v>
      </c>
      <c r="F8" s="15">
        <v>81</v>
      </c>
      <c r="G8" s="15">
        <v>1</v>
      </c>
      <c r="H8" s="15">
        <v>73</v>
      </c>
      <c r="I8" s="15">
        <v>2</v>
      </c>
      <c r="J8" s="15">
        <v>79</v>
      </c>
      <c r="K8" s="15">
        <v>3</v>
      </c>
      <c r="L8" s="15"/>
      <c r="M8" s="15"/>
      <c r="N8" s="15"/>
      <c r="O8" s="15"/>
      <c r="P8" s="15"/>
      <c r="Q8" s="15"/>
      <c r="R8" s="16">
        <f t="shared" si="0"/>
        <v>78.2222222222222</v>
      </c>
      <c r="S8" s="15">
        <f t="shared" si="1"/>
        <v>9</v>
      </c>
      <c r="T8" s="15"/>
      <c r="U8" s="16">
        <v>74.5</v>
      </c>
      <c r="V8" s="15">
        <v>5</v>
      </c>
      <c r="W8" s="16">
        <f t="shared" si="2"/>
        <v>75.988888888888894</v>
      </c>
      <c r="X8" s="15"/>
      <c r="Y8" s="15"/>
      <c r="Z8" s="15"/>
      <c r="AA8" s="15"/>
    </row>
    <row r="9" spans="1:27">
      <c r="A9" s="15">
        <v>191087</v>
      </c>
      <c r="B9" s="15">
        <v>83</v>
      </c>
      <c r="C9" s="15">
        <v>2</v>
      </c>
      <c r="D9" s="15">
        <v>79</v>
      </c>
      <c r="E9" s="15">
        <v>1</v>
      </c>
      <c r="F9" s="15">
        <v>74</v>
      </c>
      <c r="G9" s="15">
        <v>2</v>
      </c>
      <c r="H9" s="15">
        <v>79</v>
      </c>
      <c r="I9" s="15">
        <v>1</v>
      </c>
      <c r="J9" s="15">
        <v>75</v>
      </c>
      <c r="K9" s="15">
        <v>1</v>
      </c>
      <c r="L9" s="15"/>
      <c r="M9" s="15"/>
      <c r="N9" s="15"/>
      <c r="O9" s="15"/>
      <c r="P9" s="15"/>
      <c r="Q9" s="15"/>
      <c r="R9" s="16">
        <f t="shared" si="0"/>
        <v>78.142857142857096</v>
      </c>
      <c r="S9" s="15">
        <f t="shared" si="1"/>
        <v>7</v>
      </c>
      <c r="T9" s="15"/>
      <c r="U9" s="16">
        <v>79.95</v>
      </c>
      <c r="V9" s="15">
        <v>5</v>
      </c>
      <c r="W9" s="16">
        <f t="shared" si="2"/>
        <v>79.227142857142894</v>
      </c>
      <c r="X9" s="15"/>
      <c r="Y9" s="15"/>
      <c r="Z9" s="15"/>
      <c r="AA9" s="15"/>
    </row>
    <row r="10" spans="1:27">
      <c r="A10" s="15">
        <v>191088</v>
      </c>
      <c r="B10" s="15">
        <v>78</v>
      </c>
      <c r="C10" s="15">
        <v>2</v>
      </c>
      <c r="D10" s="15">
        <v>74</v>
      </c>
      <c r="E10" s="15">
        <v>2</v>
      </c>
      <c r="F10" s="15">
        <v>77</v>
      </c>
      <c r="G10" s="15">
        <v>1</v>
      </c>
      <c r="H10" s="15">
        <v>79</v>
      </c>
      <c r="I10" s="15">
        <v>2</v>
      </c>
      <c r="J10" s="15">
        <v>80</v>
      </c>
      <c r="K10" s="15">
        <v>1</v>
      </c>
      <c r="L10" s="15"/>
      <c r="M10" s="15"/>
      <c r="N10" s="15"/>
      <c r="O10" s="15"/>
      <c r="P10" s="15"/>
      <c r="Q10" s="15"/>
      <c r="R10" s="16">
        <f t="shared" si="0"/>
        <v>77.375</v>
      </c>
      <c r="S10" s="15">
        <f t="shared" si="1"/>
        <v>8</v>
      </c>
      <c r="T10" s="15"/>
      <c r="U10" s="16">
        <v>76</v>
      </c>
      <c r="V10" s="15">
        <v>5</v>
      </c>
      <c r="W10" s="16">
        <f t="shared" si="2"/>
        <v>76.55</v>
      </c>
      <c r="X10" s="15"/>
      <c r="Y10" s="15"/>
      <c r="Z10" s="15"/>
      <c r="AA10" s="15"/>
    </row>
    <row r="11" spans="1:27">
      <c r="A11" s="15">
        <v>191089</v>
      </c>
      <c r="B11" s="15">
        <v>88</v>
      </c>
      <c r="C11" s="15">
        <v>2</v>
      </c>
      <c r="D11" s="15">
        <v>79</v>
      </c>
      <c r="E11" s="15">
        <v>2</v>
      </c>
      <c r="F11" s="15">
        <v>86</v>
      </c>
      <c r="G11" s="15">
        <v>2</v>
      </c>
      <c r="H11" s="15">
        <v>80</v>
      </c>
      <c r="I11" s="15">
        <v>1</v>
      </c>
      <c r="J11" s="15">
        <v>80</v>
      </c>
      <c r="K11" s="15">
        <v>1</v>
      </c>
      <c r="L11" s="15"/>
      <c r="M11" s="15"/>
      <c r="N11" s="15"/>
      <c r="O11" s="15"/>
      <c r="P11" s="15"/>
      <c r="Q11" s="15"/>
      <c r="R11" s="16">
        <f t="shared" si="0"/>
        <v>83.25</v>
      </c>
      <c r="S11" s="15">
        <f t="shared" si="1"/>
        <v>8</v>
      </c>
      <c r="T11" s="15"/>
      <c r="U11" s="16">
        <v>80.239999999999995</v>
      </c>
      <c r="V11" s="15">
        <v>5</v>
      </c>
      <c r="W11" s="16">
        <f t="shared" si="2"/>
        <v>81.444000000000003</v>
      </c>
      <c r="X11" s="15"/>
      <c r="Y11" s="15"/>
      <c r="Z11" s="15"/>
      <c r="AA11" s="15"/>
    </row>
    <row r="12" spans="1:27">
      <c r="A12" s="15">
        <v>191090</v>
      </c>
      <c r="B12" s="15">
        <v>75</v>
      </c>
      <c r="C12" s="15">
        <v>2</v>
      </c>
      <c r="D12" s="15">
        <v>77</v>
      </c>
      <c r="E12" s="15">
        <v>2</v>
      </c>
      <c r="F12" s="15">
        <v>82</v>
      </c>
      <c r="G12" s="15">
        <v>1</v>
      </c>
      <c r="H12" s="15">
        <v>81</v>
      </c>
      <c r="I12" s="15">
        <v>1</v>
      </c>
      <c r="J12" s="15">
        <v>75</v>
      </c>
      <c r="K12" s="15">
        <v>1</v>
      </c>
      <c r="L12" s="15">
        <v>80</v>
      </c>
      <c r="M12" s="15">
        <v>1</v>
      </c>
      <c r="N12" s="15"/>
      <c r="O12" s="15"/>
      <c r="P12" s="15"/>
      <c r="Q12" s="15"/>
      <c r="R12" s="16">
        <f t="shared" si="0"/>
        <v>77.75</v>
      </c>
      <c r="S12" s="15">
        <f t="shared" si="1"/>
        <v>8</v>
      </c>
      <c r="T12" s="15"/>
      <c r="U12" s="16">
        <v>77.89</v>
      </c>
      <c r="V12" s="15">
        <v>5</v>
      </c>
      <c r="W12" s="16">
        <f t="shared" si="2"/>
        <v>77.834000000000003</v>
      </c>
      <c r="X12" s="15"/>
      <c r="Y12" s="15"/>
      <c r="Z12" s="15"/>
      <c r="AA12" s="15"/>
    </row>
    <row r="13" spans="1:27">
      <c r="A13" s="15">
        <v>191147</v>
      </c>
      <c r="B13" s="15">
        <v>69</v>
      </c>
      <c r="C13" s="15">
        <v>2</v>
      </c>
      <c r="D13" s="15">
        <v>76</v>
      </c>
      <c r="E13" s="15">
        <v>2</v>
      </c>
      <c r="F13" s="15">
        <v>79</v>
      </c>
      <c r="G13" s="15">
        <v>1</v>
      </c>
      <c r="H13" s="15">
        <v>83</v>
      </c>
      <c r="I13" s="15">
        <v>1</v>
      </c>
      <c r="J13" s="15">
        <v>78</v>
      </c>
      <c r="K13" s="15">
        <v>1</v>
      </c>
      <c r="L13" s="15">
        <v>84</v>
      </c>
      <c r="M13" s="15">
        <v>3</v>
      </c>
      <c r="N13" s="15">
        <v>84</v>
      </c>
      <c r="O13" s="15">
        <v>1</v>
      </c>
      <c r="P13" s="15"/>
      <c r="Q13" s="15"/>
      <c r="R13" s="16">
        <f t="shared" si="0"/>
        <v>78.727272727272705</v>
      </c>
      <c r="S13" s="15">
        <f t="shared" si="1"/>
        <v>11</v>
      </c>
      <c r="T13" s="15"/>
      <c r="U13" s="16">
        <v>79.95</v>
      </c>
      <c r="V13" s="15">
        <v>5</v>
      </c>
      <c r="W13" s="16">
        <f t="shared" si="2"/>
        <v>79.460909090909098</v>
      </c>
      <c r="X13" s="15"/>
      <c r="Y13" s="15"/>
      <c r="Z13" s="15"/>
      <c r="AA13" s="15"/>
    </row>
    <row r="14" spans="1:27">
      <c r="A14" s="15">
        <v>191148</v>
      </c>
      <c r="B14" s="15">
        <v>87</v>
      </c>
      <c r="C14" s="15">
        <v>2</v>
      </c>
      <c r="D14" s="15">
        <v>87</v>
      </c>
      <c r="E14" s="15">
        <v>2</v>
      </c>
      <c r="F14" s="15">
        <v>81</v>
      </c>
      <c r="G14" s="15">
        <v>1</v>
      </c>
      <c r="H14" s="15">
        <v>78</v>
      </c>
      <c r="I14" s="15">
        <v>1</v>
      </c>
      <c r="J14" s="15">
        <v>79</v>
      </c>
      <c r="K14" s="15">
        <v>2</v>
      </c>
      <c r="L14" s="15">
        <v>82</v>
      </c>
      <c r="M14" s="15">
        <v>1</v>
      </c>
      <c r="N14" s="15">
        <v>83</v>
      </c>
      <c r="O14" s="15">
        <v>3</v>
      </c>
      <c r="P14" s="15"/>
      <c r="Q14" s="15"/>
      <c r="R14" s="16">
        <f t="shared" si="0"/>
        <v>83</v>
      </c>
      <c r="S14" s="15">
        <f t="shared" si="1"/>
        <v>12</v>
      </c>
      <c r="T14" s="15"/>
      <c r="U14" s="16">
        <v>81.239999999999995</v>
      </c>
      <c r="V14" s="15">
        <v>5</v>
      </c>
      <c r="W14" s="16">
        <f t="shared" si="2"/>
        <v>81.944000000000003</v>
      </c>
      <c r="X14" s="15"/>
      <c r="Y14" s="15"/>
      <c r="Z14" s="15"/>
      <c r="AA14" s="15"/>
    </row>
    <row r="15" spans="1:27">
      <c r="A15" s="15">
        <v>191149</v>
      </c>
      <c r="B15" s="15">
        <v>82</v>
      </c>
      <c r="C15" s="15">
        <v>2</v>
      </c>
      <c r="D15" s="15">
        <v>82</v>
      </c>
      <c r="E15" s="15">
        <v>3</v>
      </c>
      <c r="F15" s="15">
        <v>81</v>
      </c>
      <c r="G15" s="15">
        <v>1</v>
      </c>
      <c r="H15" s="15">
        <v>79</v>
      </c>
      <c r="I15" s="15">
        <v>2</v>
      </c>
      <c r="J15" s="15">
        <v>81</v>
      </c>
      <c r="K15" s="15">
        <v>1</v>
      </c>
      <c r="L15" s="15">
        <v>77</v>
      </c>
      <c r="M15" s="15">
        <v>2</v>
      </c>
      <c r="N15" s="15">
        <v>79</v>
      </c>
      <c r="O15" s="15">
        <v>3</v>
      </c>
      <c r="P15" s="15"/>
      <c r="Q15" s="15"/>
      <c r="R15" s="16">
        <f t="shared" si="0"/>
        <v>80.071428571428598</v>
      </c>
      <c r="S15" s="15">
        <f t="shared" si="1"/>
        <v>14</v>
      </c>
      <c r="T15" s="15"/>
      <c r="U15" s="16">
        <v>81.59</v>
      </c>
      <c r="V15" s="15">
        <v>5</v>
      </c>
      <c r="W15" s="16">
        <f t="shared" si="2"/>
        <v>80.982571428571404</v>
      </c>
      <c r="X15" s="15"/>
      <c r="Y15" s="15"/>
      <c r="Z15" s="15"/>
      <c r="AA15" s="15"/>
    </row>
    <row r="16" spans="1:27">
      <c r="A16" s="15">
        <v>191150</v>
      </c>
      <c r="B16" s="15">
        <v>91</v>
      </c>
      <c r="C16" s="15">
        <v>2</v>
      </c>
      <c r="D16" s="15">
        <v>85</v>
      </c>
      <c r="E16" s="15">
        <v>2</v>
      </c>
      <c r="F16" s="15">
        <v>84</v>
      </c>
      <c r="G16" s="15">
        <v>3</v>
      </c>
      <c r="H16" s="15">
        <v>81</v>
      </c>
      <c r="I16" s="15">
        <v>1</v>
      </c>
      <c r="J16" s="15">
        <v>79</v>
      </c>
      <c r="K16" s="15">
        <v>1</v>
      </c>
      <c r="L16" s="15">
        <v>83</v>
      </c>
      <c r="M16" s="15">
        <v>1</v>
      </c>
      <c r="N16" s="15">
        <v>81</v>
      </c>
      <c r="O16" s="15">
        <v>3</v>
      </c>
      <c r="P16" s="15"/>
      <c r="Q16" s="15"/>
      <c r="R16" s="16">
        <f t="shared" si="0"/>
        <v>83.846153846153797</v>
      </c>
      <c r="S16" s="15">
        <f t="shared" si="1"/>
        <v>13</v>
      </c>
      <c r="T16" s="15"/>
      <c r="U16" s="16">
        <v>79.94</v>
      </c>
      <c r="V16" s="15">
        <v>5</v>
      </c>
      <c r="W16" s="16">
        <f t="shared" si="2"/>
        <v>81.502461538461503</v>
      </c>
      <c r="X16" s="15"/>
      <c r="Y16" s="15"/>
      <c r="Z16" s="15"/>
      <c r="AA16" s="15"/>
    </row>
    <row r="17" spans="1:27">
      <c r="A17" s="15">
        <v>191202</v>
      </c>
      <c r="B17" s="15">
        <v>84</v>
      </c>
      <c r="C17" s="15">
        <v>2</v>
      </c>
      <c r="D17" s="15">
        <v>79</v>
      </c>
      <c r="E17" s="15">
        <v>2</v>
      </c>
      <c r="F17" s="15">
        <v>81</v>
      </c>
      <c r="G17" s="15">
        <v>2</v>
      </c>
      <c r="H17" s="15">
        <v>75</v>
      </c>
      <c r="I17" s="15">
        <v>3</v>
      </c>
      <c r="J17" s="15">
        <v>82</v>
      </c>
      <c r="K17" s="15">
        <v>1</v>
      </c>
      <c r="L17" s="15">
        <v>79</v>
      </c>
      <c r="M17" s="15">
        <v>2</v>
      </c>
      <c r="N17" s="15">
        <v>84</v>
      </c>
      <c r="O17" s="15">
        <v>1</v>
      </c>
      <c r="P17" s="15">
        <v>79</v>
      </c>
      <c r="Q17" s="15">
        <v>3</v>
      </c>
      <c r="R17" s="16">
        <f t="shared" si="0"/>
        <v>79.625</v>
      </c>
      <c r="S17" s="15">
        <f t="shared" si="1"/>
        <v>16</v>
      </c>
      <c r="T17" s="15"/>
      <c r="U17" s="16">
        <v>81.88</v>
      </c>
      <c r="V17" s="15">
        <v>5</v>
      </c>
      <c r="W17" s="16">
        <f t="shared" si="2"/>
        <v>80.977999999999994</v>
      </c>
      <c r="X17" s="15"/>
      <c r="Y17" s="15"/>
      <c r="Z17" s="15"/>
      <c r="AA17" s="15"/>
    </row>
    <row r="18" spans="1:27">
      <c r="A18" s="15">
        <v>191203</v>
      </c>
      <c r="B18" s="15">
        <v>87</v>
      </c>
      <c r="C18" s="15">
        <v>2</v>
      </c>
      <c r="D18" s="15">
        <v>79</v>
      </c>
      <c r="E18" s="15">
        <v>1</v>
      </c>
      <c r="F18" s="15">
        <v>76</v>
      </c>
      <c r="G18" s="15">
        <v>1</v>
      </c>
      <c r="H18" s="15">
        <v>77</v>
      </c>
      <c r="I18" s="15">
        <v>2</v>
      </c>
      <c r="J18" s="15">
        <v>76</v>
      </c>
      <c r="K18" s="15">
        <v>2</v>
      </c>
      <c r="L18" s="15">
        <v>84</v>
      </c>
      <c r="M18" s="15">
        <v>1</v>
      </c>
      <c r="N18" s="15">
        <v>79</v>
      </c>
      <c r="O18" s="15">
        <v>2</v>
      </c>
      <c r="P18" s="15">
        <v>78</v>
      </c>
      <c r="Q18" s="15">
        <v>3</v>
      </c>
      <c r="R18" s="16">
        <f t="shared" si="0"/>
        <v>79.357142857142904</v>
      </c>
      <c r="S18" s="15">
        <f t="shared" si="1"/>
        <v>14</v>
      </c>
      <c r="T18" s="15"/>
      <c r="U18" s="16">
        <v>81.94</v>
      </c>
      <c r="V18" s="15">
        <v>5</v>
      </c>
      <c r="W18" s="16">
        <f t="shared" si="2"/>
        <v>80.906857142857106</v>
      </c>
      <c r="X18" s="15"/>
      <c r="Y18" s="15"/>
      <c r="Z18" s="15"/>
      <c r="AA18" s="15"/>
    </row>
    <row r="19" spans="1:27">
      <c r="A19" s="15">
        <v>191204</v>
      </c>
      <c r="B19" s="15">
        <v>63</v>
      </c>
      <c r="C19" s="15">
        <v>2</v>
      </c>
      <c r="D19" s="15">
        <v>81</v>
      </c>
      <c r="E19" s="15">
        <v>2</v>
      </c>
      <c r="F19" s="15">
        <v>75</v>
      </c>
      <c r="G19" s="15">
        <v>3</v>
      </c>
      <c r="H19" s="15">
        <v>83</v>
      </c>
      <c r="I19" s="15">
        <v>1</v>
      </c>
      <c r="J19" s="15">
        <v>82</v>
      </c>
      <c r="K19" s="15">
        <v>1</v>
      </c>
      <c r="L19" s="15">
        <v>81</v>
      </c>
      <c r="M19" s="15">
        <v>3</v>
      </c>
      <c r="N19" s="15"/>
      <c r="O19" s="15"/>
      <c r="P19" s="15"/>
      <c r="Q19" s="15"/>
      <c r="R19" s="16">
        <f t="shared" si="0"/>
        <v>76.75</v>
      </c>
      <c r="S19" s="15">
        <f t="shared" si="1"/>
        <v>12</v>
      </c>
      <c r="T19" s="15"/>
      <c r="U19" s="16">
        <v>77.739999999999995</v>
      </c>
      <c r="V19" s="15">
        <v>5</v>
      </c>
      <c r="W19" s="16">
        <f t="shared" si="2"/>
        <v>77.343999999999994</v>
      </c>
      <c r="X19" s="15"/>
      <c r="Y19" s="15"/>
      <c r="Z19" s="15"/>
      <c r="AA19" s="15"/>
    </row>
    <row r="20" spans="1:27">
      <c r="A20" s="15">
        <v>191205</v>
      </c>
      <c r="B20" s="15">
        <v>59</v>
      </c>
      <c r="C20" s="15">
        <v>2</v>
      </c>
      <c r="D20" s="15">
        <v>72</v>
      </c>
      <c r="E20" s="15">
        <v>1</v>
      </c>
      <c r="F20" s="15">
        <v>74</v>
      </c>
      <c r="G20" s="15">
        <v>1</v>
      </c>
      <c r="H20" s="15">
        <v>76</v>
      </c>
      <c r="I20" s="15">
        <v>2</v>
      </c>
      <c r="J20" s="15">
        <v>78</v>
      </c>
      <c r="K20" s="15">
        <v>2</v>
      </c>
      <c r="L20" s="15">
        <v>81</v>
      </c>
      <c r="M20" s="15">
        <v>1</v>
      </c>
      <c r="N20" s="15">
        <v>78</v>
      </c>
      <c r="O20" s="15">
        <v>3</v>
      </c>
      <c r="P20" s="15"/>
      <c r="Q20" s="15"/>
      <c r="R20" s="16">
        <f t="shared" si="0"/>
        <v>73.9166666666667</v>
      </c>
      <c r="S20" s="15">
        <f t="shared" si="1"/>
        <v>12</v>
      </c>
      <c r="T20" s="15"/>
      <c r="U20" s="16">
        <v>80.239999999999995</v>
      </c>
      <c r="V20" s="15">
        <v>5</v>
      </c>
      <c r="W20" s="16">
        <f t="shared" si="2"/>
        <v>77.710666666666697</v>
      </c>
      <c r="X20" s="15"/>
      <c r="Y20" s="15"/>
      <c r="Z20" s="15"/>
      <c r="AA20" s="15"/>
    </row>
    <row r="21" spans="1:27">
      <c r="A21" s="15">
        <v>191206</v>
      </c>
      <c r="B21" s="15">
        <v>86</v>
      </c>
      <c r="C21" s="15">
        <v>2</v>
      </c>
      <c r="D21" s="15">
        <v>82</v>
      </c>
      <c r="E21" s="15">
        <v>2</v>
      </c>
      <c r="F21" s="15">
        <v>82</v>
      </c>
      <c r="G21" s="15">
        <v>1</v>
      </c>
      <c r="H21" s="15">
        <v>78</v>
      </c>
      <c r="I21" s="15">
        <v>1</v>
      </c>
      <c r="J21" s="15">
        <v>80</v>
      </c>
      <c r="K21" s="15">
        <v>2</v>
      </c>
      <c r="L21" s="15">
        <v>75</v>
      </c>
      <c r="M21" s="15">
        <v>2</v>
      </c>
      <c r="N21" s="15">
        <v>87</v>
      </c>
      <c r="O21" s="15">
        <v>3</v>
      </c>
      <c r="P21" s="15"/>
      <c r="Q21" s="15"/>
      <c r="R21" s="16">
        <f t="shared" si="0"/>
        <v>82.076923076923094</v>
      </c>
      <c r="S21" s="15">
        <f t="shared" si="1"/>
        <v>13</v>
      </c>
      <c r="T21" s="15"/>
      <c r="U21" s="16">
        <v>81.239999999999995</v>
      </c>
      <c r="V21" s="15">
        <v>5</v>
      </c>
      <c r="W21" s="16">
        <f t="shared" si="2"/>
        <v>81.574769230769206</v>
      </c>
      <c r="X21" s="15"/>
      <c r="Y21" s="15"/>
      <c r="Z21" s="15"/>
      <c r="AA21" s="15"/>
    </row>
    <row r="22" spans="1:27">
      <c r="A22" s="15">
        <v>191208</v>
      </c>
      <c r="B22" s="15">
        <v>84</v>
      </c>
      <c r="C22" s="15">
        <v>2</v>
      </c>
      <c r="D22" s="15">
        <v>65</v>
      </c>
      <c r="E22" s="15">
        <v>3</v>
      </c>
      <c r="F22" s="15">
        <v>82</v>
      </c>
      <c r="G22" s="15">
        <v>1</v>
      </c>
      <c r="H22" s="15">
        <v>85</v>
      </c>
      <c r="I22" s="15">
        <v>2</v>
      </c>
      <c r="J22" s="15">
        <v>81</v>
      </c>
      <c r="K22" s="15">
        <v>1</v>
      </c>
      <c r="L22" s="15">
        <v>81</v>
      </c>
      <c r="M22" s="15">
        <v>2</v>
      </c>
      <c r="N22" s="15">
        <v>83</v>
      </c>
      <c r="O22" s="15">
        <v>3</v>
      </c>
      <c r="P22" s="15"/>
      <c r="Q22" s="15"/>
      <c r="R22" s="16">
        <f t="shared" si="0"/>
        <v>79.071428571428598</v>
      </c>
      <c r="S22" s="15">
        <f t="shared" si="1"/>
        <v>14</v>
      </c>
      <c r="T22" s="15"/>
      <c r="U22" s="16">
        <v>77.53</v>
      </c>
      <c r="V22" s="15">
        <v>5</v>
      </c>
      <c r="W22" s="16">
        <f t="shared" si="2"/>
        <v>78.146571428571406</v>
      </c>
      <c r="X22" s="15"/>
      <c r="Y22" s="15"/>
      <c r="Z22" s="15"/>
      <c r="AA22" s="15"/>
    </row>
    <row r="23" spans="1:27">
      <c r="A23" s="15">
        <v>191209</v>
      </c>
      <c r="B23" s="15">
        <v>87</v>
      </c>
      <c r="C23" s="15">
        <v>2</v>
      </c>
      <c r="D23" s="15">
        <v>75</v>
      </c>
      <c r="E23" s="15">
        <v>2</v>
      </c>
      <c r="F23" s="15">
        <v>83</v>
      </c>
      <c r="G23" s="15">
        <v>1</v>
      </c>
      <c r="H23" s="15">
        <v>83</v>
      </c>
      <c r="I23" s="15">
        <v>1</v>
      </c>
      <c r="J23" s="15">
        <v>80</v>
      </c>
      <c r="K23" s="15">
        <v>2</v>
      </c>
      <c r="L23" s="15">
        <v>83</v>
      </c>
      <c r="M23" s="15">
        <v>1</v>
      </c>
      <c r="N23" s="15">
        <v>77</v>
      </c>
      <c r="O23" s="15">
        <v>3</v>
      </c>
      <c r="P23" s="15"/>
      <c r="Q23" s="15"/>
      <c r="R23" s="16">
        <f t="shared" si="0"/>
        <v>80.3333333333333</v>
      </c>
      <c r="S23" s="15">
        <f t="shared" si="1"/>
        <v>12</v>
      </c>
      <c r="T23" s="15"/>
      <c r="U23" s="16">
        <v>81.319999999999993</v>
      </c>
      <c r="V23" s="15">
        <v>5</v>
      </c>
      <c r="W23" s="16">
        <f t="shared" si="2"/>
        <v>80.925333333333299</v>
      </c>
      <c r="X23" s="15"/>
      <c r="Y23" s="15"/>
      <c r="Z23" s="15"/>
      <c r="AA23" s="15"/>
    </row>
    <row r="27" spans="1:27">
      <c r="P27" s="10"/>
      <c r="R27"/>
      <c r="S27" s="10"/>
      <c r="W27"/>
    </row>
    <row r="28" spans="1:27">
      <c r="P28" s="10"/>
      <c r="R28"/>
      <c r="S28" s="10"/>
      <c r="W28"/>
    </row>
    <row r="29" spans="1:27">
      <c r="P29" s="10"/>
      <c r="R29"/>
      <c r="S29" s="10"/>
      <c r="W29"/>
    </row>
    <row r="30" spans="1:27">
      <c r="P30" s="10"/>
      <c r="R30"/>
      <c r="S30" s="10"/>
      <c r="W30"/>
    </row>
    <row r="31" spans="1:27">
      <c r="P31" s="10"/>
      <c r="R31"/>
      <c r="S31" s="10"/>
      <c r="W31"/>
    </row>
    <row r="32" spans="1:27">
      <c r="P32" s="10"/>
      <c r="R32"/>
      <c r="S32" s="10"/>
      <c r="W32"/>
    </row>
    <row r="33" spans="16:23">
      <c r="P33" s="10"/>
      <c r="R33"/>
      <c r="S33" s="10"/>
      <c r="W33"/>
    </row>
    <row r="34" spans="16:23">
      <c r="P34" s="10"/>
      <c r="R34"/>
      <c r="S34" s="10"/>
      <c r="W34"/>
    </row>
  </sheetData>
  <mergeCells count="12">
    <mergeCell ref="B1:Q1"/>
    <mergeCell ref="A1:A2"/>
    <mergeCell ref="R1:R2"/>
    <mergeCell ref="S1:S2"/>
    <mergeCell ref="T1:T2"/>
    <mergeCell ref="Z1:Z2"/>
    <mergeCell ref="AA1:AA2"/>
    <mergeCell ref="U1:U2"/>
    <mergeCell ref="V1:V2"/>
    <mergeCell ref="W1:W2"/>
    <mergeCell ref="X1:X2"/>
    <mergeCell ref="Y1:Y2"/>
  </mergeCells>
  <phoneticPr fontId="1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33"/>
  <sheetViews>
    <sheetView zoomScale="115" zoomScaleNormal="115" workbookViewId="0">
      <selection activeCell="R3" sqref="R3"/>
    </sheetView>
  </sheetViews>
  <sheetFormatPr defaultColWidth="9" defaultRowHeight="14.25"/>
  <cols>
    <col min="18" max="18" width="9" style="10"/>
    <col min="21" max="21" width="9" style="10"/>
    <col min="23" max="23" width="11.5" style="10"/>
  </cols>
  <sheetData>
    <row r="1" spans="1:27" ht="14.45" customHeight="1">
      <c r="A1" s="91" t="s">
        <v>0</v>
      </c>
      <c r="B1" s="91" t="s">
        <v>1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12" t="s">
        <v>2</v>
      </c>
      <c r="S1" s="112" t="s">
        <v>3</v>
      </c>
      <c r="T1" s="112" t="s">
        <v>67</v>
      </c>
      <c r="U1" s="112" t="s">
        <v>5</v>
      </c>
      <c r="V1" s="91" t="s">
        <v>6</v>
      </c>
      <c r="W1" s="112" t="s">
        <v>7</v>
      </c>
      <c r="X1" s="121" t="s">
        <v>8</v>
      </c>
      <c r="Y1" s="122" t="s">
        <v>9</v>
      </c>
      <c r="Z1" s="93" t="s">
        <v>11</v>
      </c>
      <c r="AA1" s="119" t="s">
        <v>12</v>
      </c>
    </row>
    <row r="2" spans="1:27" ht="14.45" customHeight="1">
      <c r="A2" s="92"/>
      <c r="B2" s="29" t="s">
        <v>13</v>
      </c>
      <c r="C2" s="29" t="s">
        <v>14</v>
      </c>
      <c r="D2" s="29" t="s">
        <v>15</v>
      </c>
      <c r="E2" s="29" t="s">
        <v>16</v>
      </c>
      <c r="F2" s="29" t="s">
        <v>17</v>
      </c>
      <c r="G2" s="29" t="s">
        <v>18</v>
      </c>
      <c r="H2" s="29" t="s">
        <v>19</v>
      </c>
      <c r="I2" s="29" t="s">
        <v>20</v>
      </c>
      <c r="J2" s="29" t="s">
        <v>21</v>
      </c>
      <c r="K2" s="29" t="s">
        <v>22</v>
      </c>
      <c r="L2" s="29" t="s">
        <v>23</v>
      </c>
      <c r="M2" s="30" t="s">
        <v>24</v>
      </c>
      <c r="N2" s="29" t="s">
        <v>25</v>
      </c>
      <c r="O2" s="29" t="s">
        <v>26</v>
      </c>
      <c r="P2" s="29" t="s">
        <v>27</v>
      </c>
      <c r="Q2" s="29" t="s">
        <v>28</v>
      </c>
      <c r="R2" s="113"/>
      <c r="S2" s="94"/>
      <c r="T2" s="94"/>
      <c r="U2" s="113"/>
      <c r="V2" s="116"/>
      <c r="W2" s="112"/>
      <c r="X2" s="109"/>
      <c r="Y2" s="116"/>
      <c r="Z2" s="109"/>
      <c r="AA2" s="120"/>
    </row>
    <row r="3" spans="1:27">
      <c r="A3" s="15">
        <v>191091</v>
      </c>
      <c r="B3" s="15">
        <v>87</v>
      </c>
      <c r="C3" s="15">
        <v>2</v>
      </c>
      <c r="D3" s="15">
        <v>75</v>
      </c>
      <c r="E3" s="15">
        <v>1</v>
      </c>
      <c r="F3" s="15">
        <v>83</v>
      </c>
      <c r="G3" s="15">
        <v>1</v>
      </c>
      <c r="H3" s="15">
        <v>78</v>
      </c>
      <c r="I3" s="15">
        <v>2</v>
      </c>
      <c r="J3" s="15">
        <v>81</v>
      </c>
      <c r="K3" s="15">
        <v>1</v>
      </c>
      <c r="L3" s="15">
        <v>83</v>
      </c>
      <c r="M3" s="15">
        <v>1</v>
      </c>
      <c r="N3" s="15"/>
      <c r="O3" s="15"/>
      <c r="P3" s="15"/>
      <c r="Q3" s="15"/>
      <c r="R3" s="16">
        <f t="shared" ref="R3:R24" si="0">(B3*C3+D3*E3+F3*G3+H3*I3+J3*K3+L3*M3+N3*O3+P3*Q3)/S3</f>
        <v>81.5</v>
      </c>
      <c r="S3" s="15">
        <f t="shared" ref="S3:S9" si="1">C3+E3+G3+I3+K3+M3+O3</f>
        <v>8</v>
      </c>
      <c r="T3" s="15"/>
      <c r="U3" s="16">
        <v>78.11</v>
      </c>
      <c r="V3" s="15">
        <v>6</v>
      </c>
      <c r="W3" s="16">
        <f>R3*0.4+U3*0.6</f>
        <v>79.465999999999994</v>
      </c>
      <c r="X3" s="15"/>
      <c r="Y3" s="17"/>
      <c r="Z3" s="17"/>
      <c r="AA3" s="17"/>
    </row>
    <row r="4" spans="1:27">
      <c r="A4" s="15" t="s">
        <v>68</v>
      </c>
      <c r="B4" s="15">
        <v>82</v>
      </c>
      <c r="C4" s="15">
        <v>2</v>
      </c>
      <c r="D4" s="15">
        <v>87</v>
      </c>
      <c r="E4" s="15">
        <v>2</v>
      </c>
      <c r="F4" s="15">
        <v>81</v>
      </c>
      <c r="G4" s="15">
        <v>3</v>
      </c>
      <c r="H4" s="15">
        <v>81</v>
      </c>
      <c r="I4" s="15">
        <v>1</v>
      </c>
      <c r="J4" s="15">
        <v>85</v>
      </c>
      <c r="K4" s="15">
        <v>1</v>
      </c>
      <c r="L4" s="15">
        <v>77</v>
      </c>
      <c r="M4" s="15">
        <v>3</v>
      </c>
      <c r="N4" s="15"/>
      <c r="O4" s="15"/>
      <c r="P4" s="15"/>
      <c r="Q4" s="15"/>
      <c r="R4" s="16">
        <f t="shared" si="0"/>
        <v>81.5</v>
      </c>
      <c r="S4" s="15">
        <f t="shared" si="1"/>
        <v>12</v>
      </c>
      <c r="T4" s="15"/>
      <c r="U4" s="16">
        <v>80.349999999999994</v>
      </c>
      <c r="V4" s="15">
        <v>6</v>
      </c>
      <c r="W4" s="16">
        <f>R4*0.4+U4*0.6</f>
        <v>80.81</v>
      </c>
      <c r="X4" s="15"/>
      <c r="Y4" s="17"/>
      <c r="Z4" s="17"/>
      <c r="AA4" s="17"/>
    </row>
    <row r="5" spans="1:27">
      <c r="A5" s="15" t="s">
        <v>69</v>
      </c>
      <c r="B5" s="15">
        <v>81</v>
      </c>
      <c r="C5" s="15">
        <v>2</v>
      </c>
      <c r="D5" s="15">
        <v>77</v>
      </c>
      <c r="E5" s="15">
        <v>2</v>
      </c>
      <c r="F5" s="15">
        <v>85</v>
      </c>
      <c r="G5" s="15">
        <v>2</v>
      </c>
      <c r="H5" s="15">
        <v>83</v>
      </c>
      <c r="I5" s="15">
        <v>1</v>
      </c>
      <c r="J5" s="15">
        <v>81</v>
      </c>
      <c r="K5" s="15">
        <v>1</v>
      </c>
      <c r="L5" s="15"/>
      <c r="M5" s="15"/>
      <c r="N5" s="15"/>
      <c r="O5" s="15"/>
      <c r="P5" s="15"/>
      <c r="Q5" s="15"/>
      <c r="R5" s="16">
        <f t="shared" si="0"/>
        <v>81.25</v>
      </c>
      <c r="S5" s="15">
        <f t="shared" si="1"/>
        <v>8</v>
      </c>
      <c r="T5" s="15"/>
      <c r="U5" s="16">
        <v>81.11</v>
      </c>
      <c r="V5" s="15">
        <v>6</v>
      </c>
      <c r="W5" s="16">
        <f>R5*0.4+U5*0.6</f>
        <v>81.165999999999997</v>
      </c>
      <c r="X5" s="15"/>
      <c r="Y5" s="17"/>
      <c r="Z5" s="17"/>
      <c r="AA5" s="17"/>
    </row>
    <row r="6" spans="1:27">
      <c r="A6" s="15" t="s">
        <v>70</v>
      </c>
      <c r="B6" s="15">
        <v>82</v>
      </c>
      <c r="C6" s="15">
        <v>2</v>
      </c>
      <c r="D6" s="15">
        <v>75</v>
      </c>
      <c r="E6" s="15">
        <v>2</v>
      </c>
      <c r="F6" s="15">
        <v>85</v>
      </c>
      <c r="G6" s="15">
        <v>2</v>
      </c>
      <c r="H6" s="15">
        <v>83</v>
      </c>
      <c r="I6" s="15">
        <v>1</v>
      </c>
      <c r="J6" s="15">
        <v>83</v>
      </c>
      <c r="K6" s="15">
        <v>1</v>
      </c>
      <c r="L6" s="15"/>
      <c r="M6" s="15"/>
      <c r="N6" s="15"/>
      <c r="O6" s="15"/>
      <c r="P6" s="15"/>
      <c r="Q6" s="15"/>
      <c r="R6" s="16">
        <f t="shared" si="0"/>
        <v>81.25</v>
      </c>
      <c r="S6" s="15">
        <f t="shared" si="1"/>
        <v>8</v>
      </c>
      <c r="T6" s="15"/>
      <c r="U6" s="16">
        <v>82.06</v>
      </c>
      <c r="V6" s="15">
        <v>6</v>
      </c>
      <c r="W6" s="16">
        <f>R6*0.4+U6*0.6</f>
        <v>81.736000000000004</v>
      </c>
      <c r="X6" s="15"/>
      <c r="Y6" s="17"/>
      <c r="Z6" s="17"/>
      <c r="AA6" s="17"/>
    </row>
    <row r="7" spans="1:27">
      <c r="A7" s="15" t="s">
        <v>71</v>
      </c>
      <c r="B7" s="15">
        <v>73</v>
      </c>
      <c r="C7" s="15">
        <v>2</v>
      </c>
      <c r="D7" s="15">
        <v>74</v>
      </c>
      <c r="E7" s="15">
        <v>1</v>
      </c>
      <c r="F7" s="15">
        <v>80</v>
      </c>
      <c r="G7" s="15">
        <v>2</v>
      </c>
      <c r="H7" s="15">
        <v>76</v>
      </c>
      <c r="I7" s="15">
        <v>3</v>
      </c>
      <c r="J7" s="15">
        <v>79</v>
      </c>
      <c r="K7" s="15">
        <v>1</v>
      </c>
      <c r="L7" s="15"/>
      <c r="M7" s="15"/>
      <c r="N7" s="15"/>
      <c r="O7" s="15"/>
      <c r="P7" s="15"/>
      <c r="Q7" s="15"/>
      <c r="R7" s="16">
        <f t="shared" si="0"/>
        <v>76.3333333333333</v>
      </c>
      <c r="S7" s="15">
        <f t="shared" si="1"/>
        <v>9</v>
      </c>
      <c r="T7" s="15"/>
      <c r="U7" s="16">
        <v>74.06</v>
      </c>
      <c r="V7" s="15">
        <v>6</v>
      </c>
      <c r="W7" s="16">
        <f>R7*0.4+U7*0.6</f>
        <v>74.969333333333296</v>
      </c>
      <c r="X7" s="15"/>
      <c r="Y7" s="17"/>
      <c r="Z7" s="17"/>
      <c r="AA7" s="17"/>
    </row>
    <row r="8" spans="1:27">
      <c r="A8" s="15" t="s">
        <v>72</v>
      </c>
      <c r="B8" s="15">
        <v>85</v>
      </c>
      <c r="C8" s="15">
        <v>2</v>
      </c>
      <c r="D8" s="15">
        <v>75</v>
      </c>
      <c r="E8" s="15">
        <v>2</v>
      </c>
      <c r="F8" s="15">
        <v>84</v>
      </c>
      <c r="G8" s="15">
        <v>1</v>
      </c>
      <c r="H8" s="15">
        <v>77</v>
      </c>
      <c r="I8" s="15">
        <v>2</v>
      </c>
      <c r="J8" s="15">
        <v>85</v>
      </c>
      <c r="K8" s="15">
        <v>1</v>
      </c>
      <c r="L8" s="15"/>
      <c r="M8" s="15"/>
      <c r="N8" s="15"/>
      <c r="O8" s="15"/>
      <c r="P8" s="15"/>
      <c r="Q8" s="15"/>
      <c r="R8" s="16">
        <f t="shared" si="0"/>
        <v>80.375</v>
      </c>
      <c r="S8" s="15">
        <f t="shared" si="1"/>
        <v>8</v>
      </c>
      <c r="T8" s="15"/>
      <c r="U8" s="16">
        <v>81.56</v>
      </c>
      <c r="V8" s="15">
        <v>6</v>
      </c>
      <c r="W8" s="16">
        <f t="shared" ref="W8:W24" si="2">R8*0.4+U8*0.6</f>
        <v>81.085999999999999</v>
      </c>
      <c r="X8" s="15"/>
      <c r="Y8" s="17"/>
      <c r="Z8" s="17"/>
      <c r="AA8" s="17"/>
    </row>
    <row r="9" spans="1:27">
      <c r="A9" s="15" t="s">
        <v>73</v>
      </c>
      <c r="B9" s="15">
        <v>85</v>
      </c>
      <c r="C9" s="15">
        <v>2</v>
      </c>
      <c r="D9" s="15">
        <v>82</v>
      </c>
      <c r="E9" s="15">
        <v>1</v>
      </c>
      <c r="F9" s="15">
        <v>77</v>
      </c>
      <c r="G9" s="15">
        <v>3</v>
      </c>
      <c r="H9" s="15">
        <v>82</v>
      </c>
      <c r="I9" s="15">
        <v>1</v>
      </c>
      <c r="J9" s="15">
        <v>82</v>
      </c>
      <c r="K9" s="15">
        <v>1</v>
      </c>
      <c r="L9" s="15"/>
      <c r="M9" s="15"/>
      <c r="N9" s="15"/>
      <c r="O9" s="15"/>
      <c r="P9" s="15"/>
      <c r="Q9" s="15"/>
      <c r="R9" s="16">
        <f t="shared" si="0"/>
        <v>80.875</v>
      </c>
      <c r="S9" s="15">
        <f t="shared" si="1"/>
        <v>8</v>
      </c>
      <c r="T9" s="15"/>
      <c r="U9" s="16">
        <v>82.33</v>
      </c>
      <c r="V9" s="15">
        <v>6</v>
      </c>
      <c r="W9" s="16">
        <f t="shared" si="2"/>
        <v>81.748000000000005</v>
      </c>
      <c r="X9" s="15"/>
      <c r="Y9" s="17"/>
      <c r="Z9" s="17"/>
      <c r="AA9" s="17"/>
    </row>
    <row r="10" spans="1:27">
      <c r="A10" s="15" t="s">
        <v>74</v>
      </c>
      <c r="B10" s="15">
        <v>85</v>
      </c>
      <c r="C10" s="15">
        <v>2</v>
      </c>
      <c r="D10" s="15">
        <v>81</v>
      </c>
      <c r="E10" s="15">
        <v>1</v>
      </c>
      <c r="F10" s="15">
        <v>83</v>
      </c>
      <c r="G10" s="15">
        <v>1</v>
      </c>
      <c r="H10" s="15">
        <v>72</v>
      </c>
      <c r="I10" s="15">
        <v>2</v>
      </c>
      <c r="J10" s="15">
        <v>79</v>
      </c>
      <c r="K10" s="15">
        <v>2</v>
      </c>
      <c r="L10" s="15">
        <v>82</v>
      </c>
      <c r="M10" s="15">
        <v>1</v>
      </c>
      <c r="N10" s="15">
        <v>79</v>
      </c>
      <c r="O10" s="15">
        <v>3</v>
      </c>
      <c r="P10" s="15">
        <v>81</v>
      </c>
      <c r="Q10" s="15">
        <v>3</v>
      </c>
      <c r="R10" s="16">
        <f t="shared" si="0"/>
        <v>79.866666666666703</v>
      </c>
      <c r="S10" s="15">
        <f>C10+E10+G10+I10+K10+M10+O10+Q10</f>
        <v>15</v>
      </c>
      <c r="T10" s="15"/>
      <c r="U10" s="16">
        <v>80.75</v>
      </c>
      <c r="V10" s="15">
        <v>6</v>
      </c>
      <c r="W10" s="16">
        <f t="shared" si="2"/>
        <v>80.396666666666704</v>
      </c>
      <c r="X10" s="15"/>
      <c r="Y10" s="17"/>
      <c r="Z10" s="17"/>
      <c r="AA10" s="17"/>
    </row>
    <row r="11" spans="1:27">
      <c r="A11" s="15" t="s">
        <v>75</v>
      </c>
      <c r="B11" s="15">
        <v>80</v>
      </c>
      <c r="C11" s="15">
        <v>2</v>
      </c>
      <c r="D11" s="15">
        <v>92</v>
      </c>
      <c r="E11" s="15">
        <v>2</v>
      </c>
      <c r="F11" s="15">
        <v>82</v>
      </c>
      <c r="G11" s="15">
        <v>1</v>
      </c>
      <c r="H11" s="15">
        <v>80</v>
      </c>
      <c r="I11" s="15">
        <v>1</v>
      </c>
      <c r="J11" s="15">
        <v>77</v>
      </c>
      <c r="K11" s="15">
        <v>2</v>
      </c>
      <c r="L11" s="15">
        <v>82</v>
      </c>
      <c r="M11" s="15">
        <v>1</v>
      </c>
      <c r="N11" s="15"/>
      <c r="O11" s="15"/>
      <c r="P11" s="15"/>
      <c r="Q11" s="15"/>
      <c r="R11" s="16">
        <f t="shared" si="0"/>
        <v>82.4444444444444</v>
      </c>
      <c r="S11" s="15">
        <f t="shared" ref="S11:S24" si="3">C11+E11+G11+I11+K11+M11+O11</f>
        <v>9</v>
      </c>
      <c r="T11" s="15"/>
      <c r="U11" s="16">
        <v>79.33</v>
      </c>
      <c r="V11" s="15">
        <v>6</v>
      </c>
      <c r="W11" s="16">
        <f t="shared" si="2"/>
        <v>80.575777777777802</v>
      </c>
      <c r="X11" s="15"/>
      <c r="Y11" s="17"/>
      <c r="Z11" s="17"/>
      <c r="AA11" s="17"/>
    </row>
    <row r="12" spans="1:27">
      <c r="A12" s="15" t="s">
        <v>76</v>
      </c>
      <c r="B12" s="15">
        <v>87</v>
      </c>
      <c r="C12" s="15">
        <v>2</v>
      </c>
      <c r="D12" s="15">
        <v>84</v>
      </c>
      <c r="E12" s="15">
        <v>1</v>
      </c>
      <c r="F12" s="15">
        <v>78</v>
      </c>
      <c r="G12" s="15">
        <v>2</v>
      </c>
      <c r="H12" s="15">
        <v>83</v>
      </c>
      <c r="I12" s="15">
        <v>2</v>
      </c>
      <c r="J12" s="15">
        <v>75</v>
      </c>
      <c r="K12" s="15">
        <v>1</v>
      </c>
      <c r="L12" s="15"/>
      <c r="M12" s="15"/>
      <c r="N12" s="15"/>
      <c r="O12" s="15"/>
      <c r="P12" s="15"/>
      <c r="Q12" s="15"/>
      <c r="R12" s="16">
        <f t="shared" si="0"/>
        <v>81.875</v>
      </c>
      <c r="S12" s="15">
        <f t="shared" si="3"/>
        <v>8</v>
      </c>
      <c r="T12" s="15"/>
      <c r="U12" s="16">
        <v>84.06</v>
      </c>
      <c r="V12" s="15">
        <v>6</v>
      </c>
      <c r="W12" s="16">
        <f t="shared" si="2"/>
        <v>83.186000000000007</v>
      </c>
      <c r="X12" s="15"/>
      <c r="Y12" s="17"/>
      <c r="Z12" s="17"/>
      <c r="AA12" s="17"/>
    </row>
    <row r="13" spans="1:27">
      <c r="A13" s="15" t="s">
        <v>77</v>
      </c>
      <c r="B13" s="15">
        <v>87</v>
      </c>
      <c r="C13" s="15">
        <v>2</v>
      </c>
      <c r="D13" s="15">
        <v>84</v>
      </c>
      <c r="E13" s="15">
        <v>1</v>
      </c>
      <c r="F13" s="15">
        <v>84</v>
      </c>
      <c r="G13" s="15">
        <v>1</v>
      </c>
      <c r="H13" s="15">
        <v>90</v>
      </c>
      <c r="I13" s="15">
        <v>3</v>
      </c>
      <c r="J13" s="15">
        <v>86</v>
      </c>
      <c r="K13" s="15">
        <v>1</v>
      </c>
      <c r="L13" s="15"/>
      <c r="M13" s="15"/>
      <c r="N13" s="15"/>
      <c r="O13" s="15"/>
      <c r="P13" s="15"/>
      <c r="Q13" s="15"/>
      <c r="R13" s="16">
        <f t="shared" si="0"/>
        <v>87.25</v>
      </c>
      <c r="S13" s="15">
        <f t="shared" si="3"/>
        <v>8</v>
      </c>
      <c r="T13" s="15"/>
      <c r="U13" s="16">
        <v>84.58</v>
      </c>
      <c r="V13" s="15">
        <v>6</v>
      </c>
      <c r="W13" s="16">
        <f t="shared" si="2"/>
        <v>85.647999999999996</v>
      </c>
      <c r="X13" s="15"/>
      <c r="Y13" s="17"/>
      <c r="Z13" s="17"/>
      <c r="AA13" s="17"/>
    </row>
    <row r="14" spans="1:27">
      <c r="A14" s="15" t="s">
        <v>78</v>
      </c>
      <c r="B14" s="15">
        <v>82</v>
      </c>
      <c r="C14" s="15">
        <v>2</v>
      </c>
      <c r="D14" s="15">
        <v>85</v>
      </c>
      <c r="E14" s="15">
        <v>2</v>
      </c>
      <c r="F14" s="15">
        <v>82</v>
      </c>
      <c r="G14" s="15">
        <v>1</v>
      </c>
      <c r="H14" s="15">
        <v>84</v>
      </c>
      <c r="I14" s="15">
        <v>3</v>
      </c>
      <c r="J14" s="15">
        <v>82</v>
      </c>
      <c r="K14" s="15">
        <v>1</v>
      </c>
      <c r="L14" s="15">
        <v>86</v>
      </c>
      <c r="M14" s="15">
        <v>3</v>
      </c>
      <c r="N14" s="15"/>
      <c r="O14" s="15"/>
      <c r="P14" s="15"/>
      <c r="Q14" s="15"/>
      <c r="R14" s="16">
        <f t="shared" si="0"/>
        <v>84</v>
      </c>
      <c r="S14" s="15">
        <f t="shared" si="3"/>
        <v>12</v>
      </c>
      <c r="T14" s="15"/>
      <c r="U14" s="16">
        <v>81.19</v>
      </c>
      <c r="V14" s="15">
        <v>6</v>
      </c>
      <c r="W14" s="16">
        <f t="shared" si="2"/>
        <v>82.313999999999993</v>
      </c>
      <c r="X14" s="15"/>
      <c r="Y14" s="17"/>
      <c r="Z14" s="17"/>
      <c r="AA14" s="17"/>
    </row>
    <row r="15" spans="1:27">
      <c r="A15" s="15" t="s">
        <v>79</v>
      </c>
      <c r="B15" s="15">
        <v>79</v>
      </c>
      <c r="C15" s="15">
        <v>3</v>
      </c>
      <c r="D15" s="15">
        <v>82</v>
      </c>
      <c r="E15" s="15">
        <v>2</v>
      </c>
      <c r="F15" s="15">
        <v>80</v>
      </c>
      <c r="G15" s="15">
        <v>1</v>
      </c>
      <c r="H15" s="15">
        <v>67</v>
      </c>
      <c r="I15" s="15">
        <v>3</v>
      </c>
      <c r="J15" s="15">
        <v>81</v>
      </c>
      <c r="K15" s="15">
        <v>1</v>
      </c>
      <c r="L15" s="15"/>
      <c r="M15" s="15"/>
      <c r="N15" s="15"/>
      <c r="O15" s="15"/>
      <c r="P15" s="15"/>
      <c r="Q15" s="15"/>
      <c r="R15" s="16">
        <f t="shared" si="0"/>
        <v>76.3</v>
      </c>
      <c r="S15" s="15">
        <f t="shared" si="3"/>
        <v>10</v>
      </c>
      <c r="T15" s="15"/>
      <c r="U15" s="16">
        <v>75.180000000000007</v>
      </c>
      <c r="V15" s="15">
        <v>6</v>
      </c>
      <c r="W15" s="16">
        <f t="shared" si="2"/>
        <v>75.628</v>
      </c>
      <c r="X15" s="15"/>
      <c r="Y15" s="17"/>
      <c r="Z15" s="17"/>
      <c r="AA15" s="17"/>
    </row>
    <row r="16" spans="1:27">
      <c r="A16" s="15" t="s">
        <v>80</v>
      </c>
      <c r="B16" s="15">
        <v>75</v>
      </c>
      <c r="C16" s="15">
        <v>2</v>
      </c>
      <c r="D16" s="15">
        <v>80</v>
      </c>
      <c r="E16" s="15">
        <v>1</v>
      </c>
      <c r="F16" s="15">
        <v>79</v>
      </c>
      <c r="G16" s="15">
        <v>2</v>
      </c>
      <c r="H16" s="15">
        <v>80</v>
      </c>
      <c r="I16" s="15">
        <v>2</v>
      </c>
      <c r="J16" s="15">
        <v>82</v>
      </c>
      <c r="K16" s="15">
        <v>2</v>
      </c>
      <c r="L16" s="15">
        <v>81</v>
      </c>
      <c r="M16" s="15">
        <v>1</v>
      </c>
      <c r="N16" s="15"/>
      <c r="O16" s="15"/>
      <c r="P16" s="15"/>
      <c r="Q16" s="15"/>
      <c r="R16" s="16">
        <f t="shared" si="0"/>
        <v>79.3</v>
      </c>
      <c r="S16" s="15">
        <f t="shared" si="3"/>
        <v>10</v>
      </c>
      <c r="T16" s="15"/>
      <c r="U16" s="16">
        <v>79.75</v>
      </c>
      <c r="V16" s="15">
        <v>6</v>
      </c>
      <c r="W16" s="16">
        <f t="shared" si="2"/>
        <v>79.569999999999993</v>
      </c>
      <c r="X16" s="15"/>
      <c r="Y16" s="17"/>
      <c r="Z16" s="17"/>
      <c r="AA16" s="17"/>
    </row>
    <row r="17" spans="1:27">
      <c r="A17" s="15" t="s">
        <v>81</v>
      </c>
      <c r="B17" s="15">
        <v>83</v>
      </c>
      <c r="C17" s="15">
        <v>2</v>
      </c>
      <c r="D17" s="15">
        <v>80</v>
      </c>
      <c r="E17" s="15">
        <v>1</v>
      </c>
      <c r="F17" s="15">
        <v>76</v>
      </c>
      <c r="G17" s="15">
        <v>3</v>
      </c>
      <c r="H17" s="15">
        <v>80</v>
      </c>
      <c r="I17" s="15">
        <v>1</v>
      </c>
      <c r="J17" s="15">
        <v>79</v>
      </c>
      <c r="K17" s="15">
        <v>3</v>
      </c>
      <c r="L17" s="15"/>
      <c r="M17" s="15"/>
      <c r="N17" s="15"/>
      <c r="O17" s="15"/>
      <c r="P17" s="15"/>
      <c r="Q17" s="15"/>
      <c r="R17" s="16">
        <f t="shared" si="0"/>
        <v>79.099999999999994</v>
      </c>
      <c r="S17" s="15">
        <f t="shared" si="3"/>
        <v>10</v>
      </c>
      <c r="T17" s="15"/>
      <c r="U17" s="16">
        <v>76.31</v>
      </c>
      <c r="V17" s="15">
        <v>6</v>
      </c>
      <c r="W17" s="16">
        <f t="shared" si="2"/>
        <v>77.426000000000002</v>
      </c>
      <c r="X17" s="15"/>
      <c r="Y17" s="17"/>
      <c r="Z17" s="17"/>
      <c r="AA17" s="17"/>
    </row>
    <row r="18" spans="1:27">
      <c r="A18" s="15" t="s">
        <v>82</v>
      </c>
      <c r="B18" s="15">
        <v>79</v>
      </c>
      <c r="C18" s="15">
        <v>1</v>
      </c>
      <c r="D18" s="15">
        <v>85</v>
      </c>
      <c r="E18" s="15">
        <v>2</v>
      </c>
      <c r="F18" s="15">
        <v>82</v>
      </c>
      <c r="G18" s="15">
        <v>1</v>
      </c>
      <c r="H18" s="15">
        <v>74</v>
      </c>
      <c r="I18" s="15">
        <v>2</v>
      </c>
      <c r="J18" s="15">
        <v>81</v>
      </c>
      <c r="K18" s="15">
        <v>1</v>
      </c>
      <c r="L18" s="15"/>
      <c r="M18" s="15"/>
      <c r="N18" s="15"/>
      <c r="O18" s="15"/>
      <c r="P18" s="15"/>
      <c r="Q18" s="15"/>
      <c r="R18" s="16">
        <f t="shared" si="0"/>
        <v>80</v>
      </c>
      <c r="S18" s="15">
        <f t="shared" si="3"/>
        <v>7</v>
      </c>
      <c r="T18" s="15"/>
      <c r="U18" s="16">
        <v>76.84</v>
      </c>
      <c r="V18" s="15">
        <v>6</v>
      </c>
      <c r="W18" s="16">
        <f t="shared" si="2"/>
        <v>78.103999999999999</v>
      </c>
      <c r="X18" s="15"/>
      <c r="Y18" s="17"/>
      <c r="Z18" s="17"/>
      <c r="AA18" s="17"/>
    </row>
    <row r="19" spans="1:27">
      <c r="A19" s="15" t="s">
        <v>83</v>
      </c>
      <c r="B19" s="15">
        <v>77</v>
      </c>
      <c r="C19" s="15">
        <v>2</v>
      </c>
      <c r="D19" s="15">
        <v>86</v>
      </c>
      <c r="E19" s="15">
        <v>2</v>
      </c>
      <c r="F19" s="15">
        <v>83</v>
      </c>
      <c r="G19" s="15">
        <v>1</v>
      </c>
      <c r="H19" s="15">
        <v>84</v>
      </c>
      <c r="I19" s="15">
        <v>2</v>
      </c>
      <c r="J19" s="15">
        <v>82</v>
      </c>
      <c r="K19" s="15">
        <v>1</v>
      </c>
      <c r="L19" s="15"/>
      <c r="M19" s="15"/>
      <c r="N19" s="15"/>
      <c r="O19" s="15"/>
      <c r="P19" s="15"/>
      <c r="Q19" s="15"/>
      <c r="R19" s="16">
        <f t="shared" si="0"/>
        <v>82.375</v>
      </c>
      <c r="S19" s="15">
        <f t="shared" si="3"/>
        <v>8</v>
      </c>
      <c r="T19" s="15"/>
      <c r="U19" s="16">
        <v>78.42</v>
      </c>
      <c r="V19" s="15">
        <v>6</v>
      </c>
      <c r="W19" s="16">
        <f t="shared" si="2"/>
        <v>80.001999999999995</v>
      </c>
      <c r="X19" s="15"/>
      <c r="Y19" s="17"/>
      <c r="Z19" s="17"/>
      <c r="AA19" s="17"/>
    </row>
    <row r="20" spans="1:27">
      <c r="A20" s="15" t="s">
        <v>84</v>
      </c>
      <c r="B20" s="15">
        <v>82</v>
      </c>
      <c r="C20" s="15">
        <v>2</v>
      </c>
      <c r="D20" s="15">
        <v>79</v>
      </c>
      <c r="E20" s="15">
        <v>1</v>
      </c>
      <c r="F20" s="15">
        <v>75</v>
      </c>
      <c r="G20" s="15">
        <v>2</v>
      </c>
      <c r="H20" s="15">
        <v>66</v>
      </c>
      <c r="I20" s="15">
        <v>2</v>
      </c>
      <c r="J20" s="15">
        <v>74</v>
      </c>
      <c r="K20" s="15">
        <v>2</v>
      </c>
      <c r="L20" s="15">
        <v>71</v>
      </c>
      <c r="M20" s="15">
        <v>1</v>
      </c>
      <c r="N20" s="15"/>
      <c r="O20" s="15"/>
      <c r="P20" s="15"/>
      <c r="Q20" s="15"/>
      <c r="R20" s="16">
        <f t="shared" si="0"/>
        <v>74.400000000000006</v>
      </c>
      <c r="S20" s="15">
        <f t="shared" si="3"/>
        <v>10</v>
      </c>
      <c r="T20" s="15"/>
      <c r="U20" s="16">
        <v>80.94</v>
      </c>
      <c r="V20" s="15">
        <v>6</v>
      </c>
      <c r="W20" s="16">
        <f t="shared" si="2"/>
        <v>78.323999999999998</v>
      </c>
      <c r="X20" s="15"/>
      <c r="Y20" s="17"/>
      <c r="Z20" s="17"/>
      <c r="AA20" s="17"/>
    </row>
    <row r="21" spans="1:27">
      <c r="A21" s="15" t="s">
        <v>85</v>
      </c>
      <c r="B21" s="15">
        <v>87</v>
      </c>
      <c r="C21" s="15">
        <v>2</v>
      </c>
      <c r="D21" s="15">
        <v>83</v>
      </c>
      <c r="E21" s="15">
        <v>1</v>
      </c>
      <c r="F21" s="15">
        <v>78</v>
      </c>
      <c r="G21" s="15">
        <v>2</v>
      </c>
      <c r="H21" s="15">
        <v>84</v>
      </c>
      <c r="I21" s="15">
        <v>1</v>
      </c>
      <c r="J21" s="15"/>
      <c r="K21" s="15"/>
      <c r="L21" s="15"/>
      <c r="M21" s="15"/>
      <c r="N21" s="15"/>
      <c r="O21" s="15"/>
      <c r="P21" s="15"/>
      <c r="Q21" s="15"/>
      <c r="R21" s="16">
        <f t="shared" si="0"/>
        <v>82.8333333333333</v>
      </c>
      <c r="S21" s="15">
        <f t="shared" si="3"/>
        <v>6</v>
      </c>
      <c r="T21" s="15"/>
      <c r="U21" s="16">
        <v>83.73</v>
      </c>
      <c r="V21" s="15">
        <v>6</v>
      </c>
      <c r="W21" s="16">
        <f t="shared" si="2"/>
        <v>83.371333333333297</v>
      </c>
      <c r="X21" s="15"/>
      <c r="Y21" s="17"/>
      <c r="Z21" s="17"/>
      <c r="AA21" s="17"/>
    </row>
    <row r="22" spans="1:27">
      <c r="A22" s="15" t="s">
        <v>86</v>
      </c>
      <c r="B22" s="15">
        <v>87</v>
      </c>
      <c r="C22" s="15">
        <v>2</v>
      </c>
      <c r="D22" s="15">
        <v>84</v>
      </c>
      <c r="E22" s="15">
        <v>1</v>
      </c>
      <c r="F22" s="15">
        <v>78</v>
      </c>
      <c r="G22" s="15">
        <v>1</v>
      </c>
      <c r="H22" s="15">
        <v>82</v>
      </c>
      <c r="I22" s="15">
        <v>3</v>
      </c>
      <c r="J22" s="15">
        <v>84</v>
      </c>
      <c r="K22" s="15">
        <v>1</v>
      </c>
      <c r="L22" s="15"/>
      <c r="M22" s="15"/>
      <c r="N22" s="15"/>
      <c r="O22" s="15"/>
      <c r="P22" s="15"/>
      <c r="Q22" s="15"/>
      <c r="R22" s="16">
        <f t="shared" si="0"/>
        <v>83.25</v>
      </c>
      <c r="S22" s="15">
        <f t="shared" si="3"/>
        <v>8</v>
      </c>
      <c r="T22" s="15"/>
      <c r="U22" s="16">
        <v>82.26</v>
      </c>
      <c r="V22" s="15">
        <v>6</v>
      </c>
      <c r="W22" s="16">
        <f t="shared" si="2"/>
        <v>82.656000000000006</v>
      </c>
      <c r="X22" s="15"/>
      <c r="Y22" s="17"/>
      <c r="Z22" s="17"/>
      <c r="AA22" s="17"/>
    </row>
    <row r="23" spans="1:27">
      <c r="A23" s="15" t="s">
        <v>87</v>
      </c>
      <c r="B23" s="15">
        <v>75</v>
      </c>
      <c r="C23" s="15">
        <v>2</v>
      </c>
      <c r="D23" s="15">
        <v>85</v>
      </c>
      <c r="E23" s="15">
        <v>2</v>
      </c>
      <c r="F23" s="15">
        <v>81</v>
      </c>
      <c r="G23" s="15">
        <v>1</v>
      </c>
      <c r="H23" s="15">
        <v>89</v>
      </c>
      <c r="I23" s="15">
        <v>3</v>
      </c>
      <c r="J23" s="15">
        <v>80</v>
      </c>
      <c r="K23" s="15">
        <v>1</v>
      </c>
      <c r="L23" s="15">
        <v>82</v>
      </c>
      <c r="M23" s="15">
        <v>3</v>
      </c>
      <c r="N23" s="15"/>
      <c r="O23" s="15"/>
      <c r="P23" s="15"/>
      <c r="Q23" s="15"/>
      <c r="R23" s="16">
        <f t="shared" si="0"/>
        <v>82.8333333333333</v>
      </c>
      <c r="S23" s="15">
        <f t="shared" si="3"/>
        <v>12</v>
      </c>
      <c r="T23" s="15"/>
      <c r="U23" s="16">
        <v>81</v>
      </c>
      <c r="V23" s="15">
        <v>6</v>
      </c>
      <c r="W23" s="16">
        <f t="shared" si="2"/>
        <v>81.733333333333306</v>
      </c>
      <c r="X23" s="15"/>
      <c r="Y23" s="17"/>
      <c r="Z23" s="17"/>
      <c r="AA23" s="17"/>
    </row>
    <row r="24" spans="1:27">
      <c r="A24" s="15" t="s">
        <v>88</v>
      </c>
      <c r="B24" s="15">
        <v>75</v>
      </c>
      <c r="C24" s="15">
        <v>2</v>
      </c>
      <c r="D24" s="15">
        <v>88</v>
      </c>
      <c r="E24" s="15">
        <v>2</v>
      </c>
      <c r="F24" s="15">
        <v>79</v>
      </c>
      <c r="G24" s="15">
        <v>1</v>
      </c>
      <c r="H24" s="15">
        <v>83</v>
      </c>
      <c r="I24" s="15">
        <v>1</v>
      </c>
      <c r="J24" s="15"/>
      <c r="K24" s="15"/>
      <c r="L24" s="15"/>
      <c r="M24" s="15"/>
      <c r="N24" s="15"/>
      <c r="O24" s="15"/>
      <c r="P24" s="15"/>
      <c r="Q24" s="15"/>
      <c r="R24" s="16">
        <f t="shared" si="0"/>
        <v>81.3333333333333</v>
      </c>
      <c r="S24" s="15">
        <f t="shared" si="3"/>
        <v>6</v>
      </c>
      <c r="T24" s="15"/>
      <c r="U24" s="16">
        <v>82.15</v>
      </c>
      <c r="V24" s="15">
        <v>6</v>
      </c>
      <c r="W24" s="16">
        <f t="shared" si="2"/>
        <v>81.823333333333295</v>
      </c>
      <c r="X24" s="15"/>
      <c r="Y24" s="17"/>
      <c r="Z24" s="17"/>
      <c r="AA24" s="17"/>
    </row>
    <row r="26" spans="1:27">
      <c r="P26" s="10"/>
      <c r="R26"/>
      <c r="S26" s="10"/>
      <c r="W26"/>
    </row>
    <row r="27" spans="1:27">
      <c r="P27" s="10"/>
      <c r="R27"/>
      <c r="S27" s="10"/>
      <c r="W27"/>
    </row>
    <row r="28" spans="1:27">
      <c r="P28" s="10"/>
      <c r="R28"/>
      <c r="S28" s="10"/>
      <c r="W28"/>
    </row>
    <row r="29" spans="1:27">
      <c r="P29" s="10"/>
      <c r="R29"/>
      <c r="S29" s="10"/>
      <c r="W29"/>
    </row>
    <row r="30" spans="1:27">
      <c r="P30" s="10"/>
      <c r="R30"/>
      <c r="S30" s="10"/>
      <c r="W30"/>
    </row>
    <row r="31" spans="1:27">
      <c r="P31" s="10"/>
      <c r="R31"/>
      <c r="S31" s="10"/>
      <c r="W31"/>
    </row>
    <row r="32" spans="1:27">
      <c r="P32" s="10"/>
      <c r="R32"/>
      <c r="S32" s="10"/>
      <c r="W32"/>
    </row>
    <row r="33" spans="16:23">
      <c r="P33" s="10"/>
      <c r="R33"/>
      <c r="S33" s="10"/>
      <c r="W33"/>
    </row>
  </sheetData>
  <mergeCells count="12">
    <mergeCell ref="B1:Q1"/>
    <mergeCell ref="A1:A2"/>
    <mergeCell ref="R1:R2"/>
    <mergeCell ref="S1:S2"/>
    <mergeCell ref="T1:T2"/>
    <mergeCell ref="Z1:Z2"/>
    <mergeCell ref="AA1:AA2"/>
    <mergeCell ref="U1:U2"/>
    <mergeCell ref="V1:V2"/>
    <mergeCell ref="W1:W2"/>
    <mergeCell ref="X1:X2"/>
    <mergeCell ref="Y1:Y2"/>
  </mergeCells>
  <phoneticPr fontId="1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37"/>
  <sheetViews>
    <sheetView zoomScale="115" zoomScaleNormal="115" workbookViewId="0">
      <selection activeCell="R34" sqref="R34"/>
    </sheetView>
  </sheetViews>
  <sheetFormatPr defaultColWidth="9" defaultRowHeight="14.25"/>
  <cols>
    <col min="18" max="18" width="11.5" style="10"/>
    <col min="21" max="21" width="9" style="10"/>
    <col min="23" max="23" width="11.5" style="10"/>
  </cols>
  <sheetData>
    <row r="1" spans="1:27" ht="14.45" customHeight="1">
      <c r="A1" s="91" t="s">
        <v>0</v>
      </c>
      <c r="B1" s="91" t="s">
        <v>1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12" t="s">
        <v>2</v>
      </c>
      <c r="S1" s="112" t="s">
        <v>3</v>
      </c>
      <c r="T1" s="112" t="s">
        <v>67</v>
      </c>
      <c r="U1" s="112" t="s">
        <v>5</v>
      </c>
      <c r="V1" s="91" t="s">
        <v>6</v>
      </c>
      <c r="W1" s="112" t="s">
        <v>7</v>
      </c>
      <c r="X1" s="121" t="s">
        <v>8</v>
      </c>
      <c r="Y1" s="122" t="s">
        <v>9</v>
      </c>
      <c r="Z1" s="93" t="s">
        <v>11</v>
      </c>
      <c r="AA1" s="119" t="s">
        <v>12</v>
      </c>
    </row>
    <row r="2" spans="1:27" ht="14.45" customHeight="1">
      <c r="A2" s="92"/>
      <c r="B2" s="29" t="s">
        <v>13</v>
      </c>
      <c r="C2" s="29" t="s">
        <v>14</v>
      </c>
      <c r="D2" s="29" t="s">
        <v>15</v>
      </c>
      <c r="E2" s="29" t="s">
        <v>16</v>
      </c>
      <c r="F2" s="29" t="s">
        <v>17</v>
      </c>
      <c r="G2" s="29" t="s">
        <v>18</v>
      </c>
      <c r="H2" s="29" t="s">
        <v>19</v>
      </c>
      <c r="I2" s="29" t="s">
        <v>20</v>
      </c>
      <c r="J2" s="29" t="s">
        <v>21</v>
      </c>
      <c r="K2" s="29" t="s">
        <v>22</v>
      </c>
      <c r="L2" s="29" t="s">
        <v>23</v>
      </c>
      <c r="M2" s="30" t="s">
        <v>24</v>
      </c>
      <c r="N2" s="29" t="s">
        <v>25</v>
      </c>
      <c r="O2" s="29" t="s">
        <v>26</v>
      </c>
      <c r="P2" s="29" t="s">
        <v>27</v>
      </c>
      <c r="Q2" s="29" t="s">
        <v>28</v>
      </c>
      <c r="R2" s="113"/>
      <c r="S2" s="94"/>
      <c r="T2" s="94"/>
      <c r="U2" s="113"/>
      <c r="V2" s="116"/>
      <c r="W2" s="112"/>
      <c r="X2" s="109"/>
      <c r="Y2" s="116"/>
      <c r="Z2" s="109"/>
      <c r="AA2" s="120"/>
    </row>
    <row r="3" spans="1:27">
      <c r="A3" s="15" t="s">
        <v>89</v>
      </c>
      <c r="B3" s="15">
        <v>89</v>
      </c>
      <c r="C3" s="15">
        <v>2</v>
      </c>
      <c r="D3" s="15" t="s">
        <v>38</v>
      </c>
      <c r="E3" s="15">
        <v>1</v>
      </c>
      <c r="F3" s="15">
        <v>78</v>
      </c>
      <c r="G3" s="15">
        <v>3</v>
      </c>
      <c r="H3" s="15">
        <v>77</v>
      </c>
      <c r="I3" s="15">
        <v>2</v>
      </c>
      <c r="J3" s="15">
        <v>78</v>
      </c>
      <c r="K3" s="15">
        <v>2</v>
      </c>
      <c r="L3" s="15">
        <v>80</v>
      </c>
      <c r="M3" s="15">
        <v>1</v>
      </c>
      <c r="N3" s="15"/>
      <c r="O3" s="15"/>
      <c r="P3" s="15"/>
      <c r="Q3" s="15"/>
      <c r="R3" s="16">
        <f t="shared" ref="R3:R25" si="0">(B3*C3+D3*E3+F3*G3+H3*I3+J3*K3+L3*M3+N3*O3+P3*Q3)/S3</f>
        <v>80.454545454545496</v>
      </c>
      <c r="S3" s="15">
        <f t="shared" ref="S3:S25" si="1">C3+E3+G3+I3+K3+M3+O3</f>
        <v>11</v>
      </c>
      <c r="T3" s="15"/>
      <c r="U3" s="16">
        <v>82.06</v>
      </c>
      <c r="V3" s="15">
        <v>6</v>
      </c>
      <c r="W3" s="16">
        <f>R3*0.4+U3*0.6</f>
        <v>81.417818181818205</v>
      </c>
      <c r="X3" s="15"/>
      <c r="Y3" s="15"/>
      <c r="Z3" s="15"/>
      <c r="AA3" s="15"/>
    </row>
    <row r="4" spans="1:27">
      <c r="A4" s="15" t="s">
        <v>90</v>
      </c>
      <c r="B4" s="15">
        <v>85</v>
      </c>
      <c r="C4" s="15">
        <v>2</v>
      </c>
      <c r="D4" s="15" t="s">
        <v>33</v>
      </c>
      <c r="E4" s="15">
        <v>2</v>
      </c>
      <c r="F4" s="15">
        <v>79</v>
      </c>
      <c r="G4" s="15">
        <v>2</v>
      </c>
      <c r="H4" s="15" t="s">
        <v>44</v>
      </c>
      <c r="I4" s="15" t="s">
        <v>34</v>
      </c>
      <c r="J4" s="15">
        <v>83</v>
      </c>
      <c r="K4" s="15">
        <v>1</v>
      </c>
      <c r="L4" s="15"/>
      <c r="M4" s="15"/>
      <c r="N4" s="15"/>
      <c r="O4" s="15"/>
      <c r="P4" s="15"/>
      <c r="Q4" s="15"/>
      <c r="R4" s="16">
        <f t="shared" si="0"/>
        <v>81.5</v>
      </c>
      <c r="S4" s="15">
        <f t="shared" si="1"/>
        <v>8</v>
      </c>
      <c r="T4" s="15"/>
      <c r="U4" s="16">
        <v>80.900000000000006</v>
      </c>
      <c r="V4" s="15">
        <v>6</v>
      </c>
      <c r="W4" s="16">
        <f t="shared" ref="W4:W25" si="2">R4*0.4+U4*0.6</f>
        <v>81.14</v>
      </c>
      <c r="X4" s="15"/>
      <c r="Y4" s="15"/>
      <c r="Z4" s="15"/>
      <c r="AA4" s="15"/>
    </row>
    <row r="5" spans="1:27">
      <c r="A5" s="15" t="s">
        <v>91</v>
      </c>
      <c r="B5" s="15">
        <v>81</v>
      </c>
      <c r="C5" s="15">
        <v>2</v>
      </c>
      <c r="D5" s="15" t="s">
        <v>50</v>
      </c>
      <c r="E5" s="15">
        <v>1</v>
      </c>
      <c r="F5" s="15">
        <v>75</v>
      </c>
      <c r="G5" s="15">
        <v>2</v>
      </c>
      <c r="H5" s="15">
        <v>82</v>
      </c>
      <c r="I5" s="15">
        <v>1</v>
      </c>
      <c r="J5" s="15">
        <v>81</v>
      </c>
      <c r="K5" s="15">
        <v>1</v>
      </c>
      <c r="L5" s="15">
        <v>73</v>
      </c>
      <c r="M5" s="15">
        <v>2</v>
      </c>
      <c r="N5" s="15"/>
      <c r="O5" s="15"/>
      <c r="P5" s="15"/>
      <c r="Q5" s="15"/>
      <c r="R5" s="16">
        <f t="shared" si="0"/>
        <v>77.5555555555556</v>
      </c>
      <c r="S5" s="15">
        <f t="shared" si="1"/>
        <v>9</v>
      </c>
      <c r="T5" s="15"/>
      <c r="U5" s="16">
        <v>79.760000000000005</v>
      </c>
      <c r="V5" s="15">
        <v>6</v>
      </c>
      <c r="W5" s="16">
        <f t="shared" si="2"/>
        <v>78.878222222222206</v>
      </c>
      <c r="X5" s="15"/>
      <c r="Y5" s="15"/>
      <c r="Z5" s="15"/>
      <c r="AA5" s="15"/>
    </row>
    <row r="6" spans="1:27">
      <c r="A6" s="15" t="s">
        <v>92</v>
      </c>
      <c r="B6" s="15">
        <v>79</v>
      </c>
      <c r="C6" s="15">
        <v>2</v>
      </c>
      <c r="D6" s="15" t="s">
        <v>45</v>
      </c>
      <c r="E6" s="15">
        <v>2</v>
      </c>
      <c r="F6" s="15">
        <v>81</v>
      </c>
      <c r="G6" s="15">
        <v>1</v>
      </c>
      <c r="H6" s="15">
        <v>81</v>
      </c>
      <c r="I6" s="15">
        <v>2</v>
      </c>
      <c r="J6" s="15">
        <v>83</v>
      </c>
      <c r="K6" s="15">
        <v>1</v>
      </c>
      <c r="L6" s="15">
        <v>80</v>
      </c>
      <c r="M6" s="15">
        <v>1</v>
      </c>
      <c r="N6" s="15"/>
      <c r="O6" s="15"/>
      <c r="P6" s="15"/>
      <c r="Q6" s="15"/>
      <c r="R6" s="16">
        <f t="shared" si="0"/>
        <v>82</v>
      </c>
      <c r="S6" s="15">
        <f t="shared" si="1"/>
        <v>9</v>
      </c>
      <c r="T6" s="15"/>
      <c r="U6" s="16">
        <v>84.22</v>
      </c>
      <c r="V6" s="15">
        <v>6</v>
      </c>
      <c r="W6" s="16">
        <f t="shared" si="2"/>
        <v>83.331999999999994</v>
      </c>
      <c r="X6" s="15"/>
      <c r="Y6" s="15"/>
      <c r="Z6" s="15"/>
      <c r="AA6" s="15"/>
    </row>
    <row r="7" spans="1:27">
      <c r="A7" s="15" t="s">
        <v>93</v>
      </c>
      <c r="B7" s="15">
        <v>84</v>
      </c>
      <c r="C7" s="15">
        <v>2</v>
      </c>
      <c r="D7" s="15" t="s">
        <v>56</v>
      </c>
      <c r="E7" s="15">
        <v>2</v>
      </c>
      <c r="F7" s="15">
        <v>83</v>
      </c>
      <c r="G7" s="15">
        <v>1</v>
      </c>
      <c r="H7" s="15">
        <v>76</v>
      </c>
      <c r="I7" s="15">
        <v>2</v>
      </c>
      <c r="J7" s="15">
        <v>80</v>
      </c>
      <c r="K7" s="15">
        <v>1</v>
      </c>
      <c r="L7" s="15"/>
      <c r="M7" s="15"/>
      <c r="N7" s="15"/>
      <c r="O7" s="15"/>
      <c r="P7" s="15"/>
      <c r="Q7" s="15"/>
      <c r="R7" s="16">
        <f t="shared" si="0"/>
        <v>78.875</v>
      </c>
      <c r="S7" s="15">
        <f t="shared" si="1"/>
        <v>8</v>
      </c>
      <c r="T7" s="15"/>
      <c r="U7" s="16">
        <v>79.33</v>
      </c>
      <c r="V7" s="15">
        <v>6</v>
      </c>
      <c r="W7" s="16">
        <f t="shared" si="2"/>
        <v>79.147999999999996</v>
      </c>
      <c r="X7" s="15"/>
      <c r="Y7" s="15"/>
      <c r="Z7" s="15"/>
      <c r="AA7" s="15"/>
    </row>
    <row r="8" spans="1:27">
      <c r="A8" s="15" t="s">
        <v>94</v>
      </c>
      <c r="B8" s="15">
        <v>88</v>
      </c>
      <c r="C8" s="15">
        <v>2</v>
      </c>
      <c r="D8" s="15" t="s">
        <v>31</v>
      </c>
      <c r="E8" s="15">
        <v>2</v>
      </c>
      <c r="F8" s="15">
        <v>85</v>
      </c>
      <c r="G8" s="15">
        <v>1</v>
      </c>
      <c r="H8" s="15">
        <v>83</v>
      </c>
      <c r="I8" s="15">
        <v>1</v>
      </c>
      <c r="J8" s="15">
        <v>84</v>
      </c>
      <c r="K8" s="15">
        <v>1</v>
      </c>
      <c r="L8" s="15"/>
      <c r="M8" s="15"/>
      <c r="N8" s="15"/>
      <c r="O8" s="15"/>
      <c r="P8" s="15"/>
      <c r="Q8" s="15"/>
      <c r="R8" s="16">
        <f t="shared" si="0"/>
        <v>85.142857142857096</v>
      </c>
      <c r="S8" s="15">
        <f t="shared" si="1"/>
        <v>7</v>
      </c>
      <c r="T8" s="15"/>
      <c r="U8" s="16">
        <v>80.260000000000005</v>
      </c>
      <c r="V8" s="15">
        <v>6</v>
      </c>
      <c r="W8" s="16">
        <f t="shared" si="2"/>
        <v>82.213142857142898</v>
      </c>
      <c r="X8" s="15"/>
      <c r="Y8" s="15"/>
      <c r="Z8" s="15"/>
      <c r="AA8" s="15"/>
    </row>
    <row r="9" spans="1:27">
      <c r="A9" s="15" t="s">
        <v>95</v>
      </c>
      <c r="B9" s="15">
        <v>80</v>
      </c>
      <c r="C9" s="15">
        <v>2</v>
      </c>
      <c r="D9" s="15" t="s">
        <v>47</v>
      </c>
      <c r="E9" s="15">
        <v>2</v>
      </c>
      <c r="F9" s="15">
        <v>84</v>
      </c>
      <c r="G9" s="15">
        <v>2</v>
      </c>
      <c r="H9" s="15">
        <v>82</v>
      </c>
      <c r="I9" s="15">
        <v>1</v>
      </c>
      <c r="J9" s="15">
        <v>81</v>
      </c>
      <c r="K9" s="15">
        <v>1</v>
      </c>
      <c r="L9" s="15"/>
      <c r="M9" s="15"/>
      <c r="N9" s="15"/>
      <c r="O9" s="15"/>
      <c r="P9" s="15"/>
      <c r="Q9" s="15"/>
      <c r="R9" s="16">
        <f t="shared" si="0"/>
        <v>82.875</v>
      </c>
      <c r="S9" s="15">
        <f t="shared" si="1"/>
        <v>8</v>
      </c>
      <c r="T9" s="15"/>
      <c r="U9" s="16">
        <v>78</v>
      </c>
      <c r="V9" s="15">
        <v>6</v>
      </c>
      <c r="W9" s="16">
        <f t="shared" si="2"/>
        <v>79.95</v>
      </c>
      <c r="X9" s="15"/>
      <c r="Y9" s="15"/>
      <c r="Z9" s="15"/>
      <c r="AA9" s="15"/>
    </row>
    <row r="10" spans="1:27">
      <c r="A10" s="15" t="s">
        <v>96</v>
      </c>
      <c r="B10" s="15">
        <v>73</v>
      </c>
      <c r="C10" s="15">
        <v>2</v>
      </c>
      <c r="D10" s="15" t="s">
        <v>56</v>
      </c>
      <c r="E10" s="15">
        <v>1</v>
      </c>
      <c r="F10" s="15">
        <v>75</v>
      </c>
      <c r="G10" s="15">
        <v>1</v>
      </c>
      <c r="H10" s="15">
        <v>86</v>
      </c>
      <c r="I10" s="15">
        <v>3</v>
      </c>
      <c r="J10" s="15">
        <v>75</v>
      </c>
      <c r="K10" s="15">
        <v>2</v>
      </c>
      <c r="L10" s="15"/>
      <c r="M10" s="15"/>
      <c r="N10" s="15"/>
      <c r="O10" s="15"/>
      <c r="P10" s="15"/>
      <c r="Q10" s="15"/>
      <c r="R10" s="16">
        <f t="shared" si="0"/>
        <v>78.1111111111111</v>
      </c>
      <c r="S10" s="15">
        <f t="shared" si="1"/>
        <v>9</v>
      </c>
      <c r="T10" s="15"/>
      <c r="U10" s="16">
        <v>80.39</v>
      </c>
      <c r="V10" s="15">
        <v>6</v>
      </c>
      <c r="W10" s="16">
        <f t="shared" si="2"/>
        <v>79.478444444444406</v>
      </c>
      <c r="X10" s="15"/>
      <c r="Y10" s="15"/>
      <c r="Z10" s="15"/>
      <c r="AA10" s="15"/>
    </row>
    <row r="11" spans="1:27">
      <c r="A11" s="15" t="s">
        <v>97</v>
      </c>
      <c r="B11" s="15">
        <v>85</v>
      </c>
      <c r="C11" s="15">
        <v>2</v>
      </c>
      <c r="D11" s="15" t="s">
        <v>29</v>
      </c>
      <c r="E11" s="15">
        <v>2</v>
      </c>
      <c r="F11" s="15">
        <v>80</v>
      </c>
      <c r="G11" s="15">
        <v>1</v>
      </c>
      <c r="H11" s="15">
        <v>77</v>
      </c>
      <c r="I11" s="15">
        <v>2</v>
      </c>
      <c r="J11" s="15">
        <v>80</v>
      </c>
      <c r="K11" s="15">
        <v>1</v>
      </c>
      <c r="L11" s="15"/>
      <c r="M11" s="15"/>
      <c r="N11" s="15"/>
      <c r="O11" s="15"/>
      <c r="P11" s="15"/>
      <c r="Q11" s="15"/>
      <c r="R11" s="16">
        <f t="shared" si="0"/>
        <v>79.5</v>
      </c>
      <c r="S11" s="15">
        <f t="shared" si="1"/>
        <v>8</v>
      </c>
      <c r="T11" s="15"/>
      <c r="U11" s="16">
        <v>78.41</v>
      </c>
      <c r="V11" s="15">
        <v>6</v>
      </c>
      <c r="W11" s="16">
        <f t="shared" si="2"/>
        <v>78.846000000000004</v>
      </c>
      <c r="X11" s="15"/>
      <c r="Y11" s="15"/>
      <c r="Z11" s="15"/>
      <c r="AA11" s="15"/>
    </row>
    <row r="12" spans="1:27">
      <c r="A12" s="15" t="s">
        <v>98</v>
      </c>
      <c r="B12" s="15">
        <v>86</v>
      </c>
      <c r="C12" s="15">
        <v>2</v>
      </c>
      <c r="D12" s="15" t="s">
        <v>39</v>
      </c>
      <c r="E12" s="15">
        <v>1</v>
      </c>
      <c r="F12" s="15">
        <v>83</v>
      </c>
      <c r="G12" s="15" t="s">
        <v>34</v>
      </c>
      <c r="H12" s="15" t="s">
        <v>35</v>
      </c>
      <c r="I12" s="15" t="s">
        <v>34</v>
      </c>
      <c r="J12" s="15" t="s">
        <v>39</v>
      </c>
      <c r="K12" s="15" t="s">
        <v>37</v>
      </c>
      <c r="L12" s="15" t="s">
        <v>45</v>
      </c>
      <c r="M12" s="15" t="s">
        <v>30</v>
      </c>
      <c r="N12" s="15"/>
      <c r="O12" s="15"/>
      <c r="P12" s="15"/>
      <c r="Q12" s="15"/>
      <c r="R12" s="16">
        <f t="shared" si="0"/>
        <v>84.9</v>
      </c>
      <c r="S12" s="15">
        <f t="shared" si="1"/>
        <v>10</v>
      </c>
      <c r="T12" s="15"/>
      <c r="U12" s="16">
        <v>84.71</v>
      </c>
      <c r="V12" s="15">
        <v>6</v>
      </c>
      <c r="W12" s="16">
        <f t="shared" si="2"/>
        <v>84.786000000000001</v>
      </c>
      <c r="X12" s="15"/>
      <c r="Y12" s="15"/>
      <c r="Z12" s="15"/>
      <c r="AA12" s="15"/>
    </row>
    <row r="13" spans="1:27">
      <c r="A13" s="15" t="s">
        <v>99</v>
      </c>
      <c r="B13" s="15" t="s">
        <v>31</v>
      </c>
      <c r="C13" s="15">
        <v>2</v>
      </c>
      <c r="D13" s="15" t="s">
        <v>38</v>
      </c>
      <c r="E13" s="15">
        <v>2</v>
      </c>
      <c r="F13" s="15" t="s">
        <v>38</v>
      </c>
      <c r="G13" s="15" t="s">
        <v>34</v>
      </c>
      <c r="H13" s="15" t="s">
        <v>33</v>
      </c>
      <c r="I13" s="15" t="s">
        <v>34</v>
      </c>
      <c r="J13" s="15"/>
      <c r="K13" s="15"/>
      <c r="L13" s="15"/>
      <c r="M13" s="15"/>
      <c r="N13" s="15"/>
      <c r="O13" s="15"/>
      <c r="P13" s="15"/>
      <c r="Q13" s="15"/>
      <c r="R13" s="16">
        <f t="shared" si="0"/>
        <v>83</v>
      </c>
      <c r="S13" s="15">
        <f t="shared" si="1"/>
        <v>6</v>
      </c>
      <c r="T13" s="15"/>
      <c r="U13" s="16">
        <v>88.25</v>
      </c>
      <c r="V13" s="15">
        <v>6</v>
      </c>
      <c r="W13" s="16">
        <f t="shared" si="2"/>
        <v>86.15</v>
      </c>
      <c r="X13" s="15"/>
      <c r="Y13" s="15"/>
      <c r="Z13" s="15"/>
      <c r="AA13" s="15"/>
    </row>
    <row r="14" spans="1:27">
      <c r="A14" s="15" t="s">
        <v>100</v>
      </c>
      <c r="B14" s="15">
        <v>81</v>
      </c>
      <c r="C14" s="15">
        <v>2</v>
      </c>
      <c r="D14" s="15" t="s">
        <v>36</v>
      </c>
      <c r="E14" s="15">
        <v>2</v>
      </c>
      <c r="F14" s="15">
        <v>82</v>
      </c>
      <c r="G14" s="15">
        <v>1</v>
      </c>
      <c r="H14" s="15">
        <v>77</v>
      </c>
      <c r="I14" s="15">
        <v>2</v>
      </c>
      <c r="J14" s="15">
        <v>77</v>
      </c>
      <c r="K14" s="15">
        <v>1</v>
      </c>
      <c r="L14" s="15"/>
      <c r="M14" s="15"/>
      <c r="N14" s="15"/>
      <c r="O14" s="15"/>
      <c r="P14" s="15"/>
      <c r="Q14" s="15"/>
      <c r="R14" s="16">
        <f t="shared" si="0"/>
        <v>78.125</v>
      </c>
      <c r="S14" s="15">
        <f t="shared" si="1"/>
        <v>8</v>
      </c>
      <c r="T14" s="15"/>
      <c r="U14" s="16">
        <v>74.42</v>
      </c>
      <c r="V14" s="15">
        <v>6</v>
      </c>
      <c r="W14" s="16">
        <f t="shared" si="2"/>
        <v>75.902000000000001</v>
      </c>
      <c r="X14" s="15"/>
      <c r="Y14" s="15"/>
      <c r="Z14" s="15"/>
      <c r="AA14" s="15"/>
    </row>
    <row r="15" spans="1:27">
      <c r="A15" s="15" t="s">
        <v>101</v>
      </c>
      <c r="B15" s="15">
        <v>83</v>
      </c>
      <c r="C15" s="15">
        <v>2</v>
      </c>
      <c r="D15" s="15" t="s">
        <v>31</v>
      </c>
      <c r="E15" s="15">
        <v>2</v>
      </c>
      <c r="F15" s="15">
        <v>84</v>
      </c>
      <c r="G15" s="15">
        <v>2</v>
      </c>
      <c r="H15" s="15">
        <v>83</v>
      </c>
      <c r="I15" s="15">
        <v>1</v>
      </c>
      <c r="J15" s="15">
        <v>77</v>
      </c>
      <c r="K15" s="15">
        <v>1</v>
      </c>
      <c r="L15" s="15"/>
      <c r="M15" s="15"/>
      <c r="N15" s="15"/>
      <c r="O15" s="15"/>
      <c r="P15" s="15"/>
      <c r="Q15" s="15"/>
      <c r="R15" s="16">
        <f t="shared" si="0"/>
        <v>82.75</v>
      </c>
      <c r="S15" s="15">
        <f t="shared" si="1"/>
        <v>8</v>
      </c>
      <c r="T15" s="15"/>
      <c r="U15" s="16">
        <v>80.94</v>
      </c>
      <c r="V15" s="15">
        <v>6</v>
      </c>
      <c r="W15" s="16">
        <f t="shared" si="2"/>
        <v>81.664000000000001</v>
      </c>
      <c r="X15" s="15"/>
      <c r="Y15" s="15"/>
      <c r="Z15" s="15"/>
      <c r="AA15" s="15"/>
    </row>
    <row r="16" spans="1:27">
      <c r="A16" s="15" t="s">
        <v>102</v>
      </c>
      <c r="B16" s="15">
        <v>84</v>
      </c>
      <c r="C16" s="15">
        <v>2</v>
      </c>
      <c r="D16" s="15" t="s">
        <v>44</v>
      </c>
      <c r="E16" s="15">
        <v>2</v>
      </c>
      <c r="F16" s="15">
        <v>83</v>
      </c>
      <c r="G16" s="15">
        <v>1</v>
      </c>
      <c r="H16" s="15">
        <v>81</v>
      </c>
      <c r="I16" s="15">
        <v>3</v>
      </c>
      <c r="J16" s="15">
        <v>77</v>
      </c>
      <c r="K16" s="15">
        <v>1</v>
      </c>
      <c r="L16" s="15"/>
      <c r="M16" s="15"/>
      <c r="N16" s="15"/>
      <c r="O16" s="15"/>
      <c r="P16" s="15"/>
      <c r="Q16" s="15"/>
      <c r="R16" s="16">
        <f t="shared" si="0"/>
        <v>81</v>
      </c>
      <c r="S16" s="15">
        <f t="shared" si="1"/>
        <v>9</v>
      </c>
      <c r="T16" s="15"/>
      <c r="U16" s="16">
        <v>85.12</v>
      </c>
      <c r="V16" s="15">
        <v>6</v>
      </c>
      <c r="W16" s="16">
        <f t="shared" si="2"/>
        <v>83.471999999999994</v>
      </c>
      <c r="X16" s="15"/>
      <c r="Y16" s="15"/>
      <c r="Z16" s="15"/>
      <c r="AA16" s="15"/>
    </row>
    <row r="17" spans="1:27">
      <c r="A17" s="15" t="s">
        <v>103</v>
      </c>
      <c r="B17" s="15">
        <v>66</v>
      </c>
      <c r="C17" s="15">
        <v>2</v>
      </c>
      <c r="D17" s="15" t="s">
        <v>44</v>
      </c>
      <c r="E17" s="15">
        <v>1</v>
      </c>
      <c r="F17" s="15">
        <v>78</v>
      </c>
      <c r="G17" s="15">
        <v>1</v>
      </c>
      <c r="H17" s="15" t="s">
        <v>39</v>
      </c>
      <c r="I17" s="15" t="s">
        <v>37</v>
      </c>
      <c r="J17" s="15">
        <v>89</v>
      </c>
      <c r="K17" s="15">
        <v>2</v>
      </c>
      <c r="L17" s="15"/>
      <c r="M17" s="15"/>
      <c r="N17" s="15"/>
      <c r="O17" s="15"/>
      <c r="P17" s="15"/>
      <c r="Q17" s="15"/>
      <c r="R17" s="16">
        <f t="shared" si="0"/>
        <v>80.2222222222222</v>
      </c>
      <c r="S17" s="15">
        <f t="shared" si="1"/>
        <v>9</v>
      </c>
      <c r="T17" s="15"/>
      <c r="U17" s="16">
        <v>80.72</v>
      </c>
      <c r="V17" s="15">
        <v>6</v>
      </c>
      <c r="W17" s="16">
        <f t="shared" si="2"/>
        <v>80.520888888888905</v>
      </c>
      <c r="X17" s="15"/>
      <c r="Y17" s="15"/>
      <c r="Z17" s="15"/>
      <c r="AA17" s="15"/>
    </row>
    <row r="18" spans="1:27">
      <c r="A18" s="15" t="s">
        <v>104</v>
      </c>
      <c r="B18" s="15">
        <v>86</v>
      </c>
      <c r="C18" s="15">
        <v>2</v>
      </c>
      <c r="D18" s="15" t="s">
        <v>44</v>
      </c>
      <c r="E18" s="15">
        <v>2</v>
      </c>
      <c r="F18" s="15">
        <v>78</v>
      </c>
      <c r="G18" s="15">
        <v>1</v>
      </c>
      <c r="H18" s="15" t="s">
        <v>32</v>
      </c>
      <c r="I18" s="15" t="s">
        <v>37</v>
      </c>
      <c r="J18" s="15">
        <v>84</v>
      </c>
      <c r="K18" s="15">
        <v>1</v>
      </c>
      <c r="L18" s="15"/>
      <c r="M18" s="15"/>
      <c r="N18" s="15"/>
      <c r="O18" s="15"/>
      <c r="P18" s="15"/>
      <c r="Q18" s="15"/>
      <c r="R18" s="16">
        <f t="shared" si="0"/>
        <v>80.6666666666667</v>
      </c>
      <c r="S18" s="15">
        <f t="shared" si="1"/>
        <v>9</v>
      </c>
      <c r="T18" s="15"/>
      <c r="U18" s="16">
        <v>75.47</v>
      </c>
      <c r="V18" s="15">
        <v>6</v>
      </c>
      <c r="W18" s="16">
        <f t="shared" si="2"/>
        <v>77.548666666666705</v>
      </c>
      <c r="X18" s="15"/>
      <c r="Y18" s="15"/>
      <c r="Z18" s="15"/>
      <c r="AA18" s="15"/>
    </row>
    <row r="19" spans="1:27">
      <c r="A19" s="15" t="s">
        <v>105</v>
      </c>
      <c r="B19" s="15">
        <v>91</v>
      </c>
      <c r="C19" s="15">
        <v>2</v>
      </c>
      <c r="D19" s="15" t="s">
        <v>44</v>
      </c>
      <c r="E19" s="15">
        <v>2</v>
      </c>
      <c r="F19" s="15">
        <v>78</v>
      </c>
      <c r="G19" s="15">
        <v>1</v>
      </c>
      <c r="H19" s="15">
        <v>80</v>
      </c>
      <c r="I19" s="15">
        <v>1</v>
      </c>
      <c r="J19" s="15"/>
      <c r="K19" s="15"/>
      <c r="L19" s="15"/>
      <c r="M19" s="15"/>
      <c r="N19" s="15"/>
      <c r="O19" s="15"/>
      <c r="P19" s="15"/>
      <c r="Q19" s="15"/>
      <c r="R19" s="16">
        <f t="shared" si="0"/>
        <v>83</v>
      </c>
      <c r="S19" s="15">
        <f t="shared" si="1"/>
        <v>6</v>
      </c>
      <c r="T19" s="15"/>
      <c r="U19" s="16">
        <v>79.91</v>
      </c>
      <c r="V19" s="15">
        <v>6</v>
      </c>
      <c r="W19" s="16">
        <f t="shared" si="2"/>
        <v>81.146000000000001</v>
      </c>
      <c r="X19" s="15"/>
      <c r="Y19" s="15"/>
      <c r="Z19" s="15"/>
      <c r="AA19" s="15"/>
    </row>
    <row r="20" spans="1:27">
      <c r="A20" s="15" t="s">
        <v>106</v>
      </c>
      <c r="B20" s="15">
        <v>66</v>
      </c>
      <c r="C20" s="15">
        <v>2</v>
      </c>
      <c r="D20" s="15" t="s">
        <v>36</v>
      </c>
      <c r="E20" s="15">
        <v>2</v>
      </c>
      <c r="F20" s="15">
        <v>74</v>
      </c>
      <c r="G20" s="15">
        <v>1</v>
      </c>
      <c r="H20" s="15">
        <v>79</v>
      </c>
      <c r="I20" s="15">
        <v>1</v>
      </c>
      <c r="J20" s="15"/>
      <c r="K20" s="15"/>
      <c r="L20" s="15"/>
      <c r="M20" s="15"/>
      <c r="N20" s="15"/>
      <c r="O20" s="15"/>
      <c r="P20" s="15"/>
      <c r="Q20" s="15"/>
      <c r="R20" s="16">
        <f t="shared" si="0"/>
        <v>72.5</v>
      </c>
      <c r="S20" s="15">
        <f t="shared" si="1"/>
        <v>6</v>
      </c>
      <c r="T20" s="15"/>
      <c r="U20" s="16">
        <v>78.95</v>
      </c>
      <c r="V20" s="15">
        <v>6</v>
      </c>
      <c r="W20" s="16">
        <f t="shared" si="2"/>
        <v>76.37</v>
      </c>
      <c r="X20" s="15"/>
      <c r="Y20" s="15"/>
      <c r="Z20" s="15"/>
      <c r="AA20" s="15"/>
    </row>
    <row r="21" spans="1:27">
      <c r="A21" s="15" t="s">
        <v>107</v>
      </c>
      <c r="B21" s="15">
        <v>82</v>
      </c>
      <c r="C21" s="15">
        <v>2</v>
      </c>
      <c r="D21" s="15" t="s">
        <v>38</v>
      </c>
      <c r="E21" s="15">
        <v>1</v>
      </c>
      <c r="F21" s="15">
        <v>80</v>
      </c>
      <c r="G21" s="15">
        <v>1</v>
      </c>
      <c r="H21" s="15">
        <v>60</v>
      </c>
      <c r="I21" s="15">
        <v>1</v>
      </c>
      <c r="J21" s="15">
        <v>82</v>
      </c>
      <c r="K21" s="15">
        <v>3</v>
      </c>
      <c r="L21" s="15">
        <v>75</v>
      </c>
      <c r="M21" s="15">
        <v>2</v>
      </c>
      <c r="N21" s="15"/>
      <c r="O21" s="15"/>
      <c r="P21" s="15"/>
      <c r="Q21" s="15"/>
      <c r="R21" s="16">
        <f t="shared" si="0"/>
        <v>78.3</v>
      </c>
      <c r="S21" s="15">
        <f t="shared" si="1"/>
        <v>10</v>
      </c>
      <c r="T21" s="15"/>
      <c r="U21" s="16">
        <v>82.06</v>
      </c>
      <c r="V21" s="15">
        <v>6</v>
      </c>
      <c r="W21" s="16">
        <f t="shared" si="2"/>
        <v>80.555999999999997</v>
      </c>
      <c r="X21" s="15"/>
      <c r="Y21" s="15"/>
      <c r="Z21" s="15"/>
      <c r="AA21" s="15"/>
    </row>
    <row r="22" spans="1:27">
      <c r="A22" s="15" t="s">
        <v>108</v>
      </c>
      <c r="B22" s="15">
        <v>76</v>
      </c>
      <c r="C22" s="15">
        <v>2</v>
      </c>
      <c r="D22" s="15" t="s">
        <v>35</v>
      </c>
      <c r="E22" s="15">
        <v>2</v>
      </c>
      <c r="F22" s="15" t="s">
        <v>32</v>
      </c>
      <c r="G22" s="15" t="s">
        <v>34</v>
      </c>
      <c r="H22" s="15" t="s">
        <v>60</v>
      </c>
      <c r="I22" s="15" t="s">
        <v>30</v>
      </c>
      <c r="J22" s="15" t="s">
        <v>38</v>
      </c>
      <c r="K22" s="15" t="s">
        <v>37</v>
      </c>
      <c r="L22" s="15" t="s">
        <v>36</v>
      </c>
      <c r="M22" s="15" t="s">
        <v>34</v>
      </c>
      <c r="N22" s="15"/>
      <c r="O22" s="15"/>
      <c r="P22" s="15"/>
      <c r="Q22" s="15"/>
      <c r="R22" s="16">
        <f t="shared" si="0"/>
        <v>77.454545454545496</v>
      </c>
      <c r="S22" s="15">
        <f t="shared" si="1"/>
        <v>11</v>
      </c>
      <c r="T22" s="15"/>
      <c r="U22" s="16">
        <v>75.88</v>
      </c>
      <c r="V22" s="15">
        <v>6</v>
      </c>
      <c r="W22" s="16">
        <f t="shared" si="2"/>
        <v>76.509818181818204</v>
      </c>
      <c r="X22" s="15"/>
      <c r="Y22" s="15"/>
      <c r="Z22" s="15"/>
      <c r="AA22" s="15"/>
    </row>
    <row r="23" spans="1:27">
      <c r="A23" s="15" t="s">
        <v>109</v>
      </c>
      <c r="B23" s="15">
        <v>82</v>
      </c>
      <c r="C23" s="15">
        <v>2</v>
      </c>
      <c r="D23" s="15" t="s">
        <v>33</v>
      </c>
      <c r="E23" s="15">
        <v>1</v>
      </c>
      <c r="F23" s="15" t="s">
        <v>53</v>
      </c>
      <c r="G23" s="15" t="s">
        <v>30</v>
      </c>
      <c r="H23" s="15" t="s">
        <v>33</v>
      </c>
      <c r="I23" s="15" t="s">
        <v>37</v>
      </c>
      <c r="J23" s="15" t="s">
        <v>51</v>
      </c>
      <c r="K23" s="15" t="s">
        <v>34</v>
      </c>
      <c r="L23" s="15" t="s">
        <v>35</v>
      </c>
      <c r="M23" s="15" t="s">
        <v>30</v>
      </c>
      <c r="N23" s="15"/>
      <c r="O23" s="15"/>
      <c r="P23" s="15"/>
      <c r="Q23" s="15"/>
      <c r="R23" s="16">
        <f t="shared" si="0"/>
        <v>78.454545454545496</v>
      </c>
      <c r="S23" s="15">
        <f t="shared" si="1"/>
        <v>11</v>
      </c>
      <c r="T23" s="15"/>
      <c r="U23" s="16">
        <v>78.739999999999995</v>
      </c>
      <c r="V23" s="15">
        <v>6</v>
      </c>
      <c r="W23" s="16">
        <f t="shared" si="2"/>
        <v>78.625818181818204</v>
      </c>
      <c r="X23" s="15"/>
      <c r="Y23" s="15"/>
      <c r="Z23" s="15"/>
      <c r="AA23" s="15"/>
    </row>
    <row r="24" spans="1:27">
      <c r="A24" s="15" t="s">
        <v>110</v>
      </c>
      <c r="B24" s="15">
        <v>49</v>
      </c>
      <c r="C24" s="15">
        <v>2</v>
      </c>
      <c r="D24" s="15" t="s">
        <v>36</v>
      </c>
      <c r="E24" s="15">
        <v>2</v>
      </c>
      <c r="F24" s="15">
        <v>52</v>
      </c>
      <c r="G24" s="15">
        <v>1</v>
      </c>
      <c r="H24" s="15">
        <v>76</v>
      </c>
      <c r="I24" s="15">
        <v>3</v>
      </c>
      <c r="J24" s="15">
        <v>76</v>
      </c>
      <c r="K24" s="15">
        <v>1</v>
      </c>
      <c r="L24" s="15"/>
      <c r="M24" s="15"/>
      <c r="N24" s="15"/>
      <c r="O24" s="15"/>
      <c r="P24" s="15"/>
      <c r="Q24" s="15"/>
      <c r="R24" s="16">
        <f t="shared" si="0"/>
        <v>67.1111111111111</v>
      </c>
      <c r="S24" s="15">
        <f t="shared" si="1"/>
        <v>9</v>
      </c>
      <c r="T24" s="15"/>
      <c r="U24" s="16">
        <v>73.44</v>
      </c>
      <c r="V24" s="15">
        <v>6</v>
      </c>
      <c r="W24" s="16">
        <f t="shared" si="2"/>
        <v>70.908444444444498</v>
      </c>
      <c r="X24" s="15"/>
      <c r="Y24" s="15"/>
      <c r="Z24" s="15"/>
      <c r="AA24" s="15"/>
    </row>
    <row r="25" spans="1:27">
      <c r="A25" s="15" t="s">
        <v>111</v>
      </c>
      <c r="B25" s="15">
        <v>74</v>
      </c>
      <c r="C25" s="15">
        <v>2</v>
      </c>
      <c r="D25" s="15" t="s">
        <v>49</v>
      </c>
      <c r="E25" s="15">
        <v>2</v>
      </c>
      <c r="F25" s="15">
        <v>78</v>
      </c>
      <c r="G25" s="15">
        <v>2</v>
      </c>
      <c r="H25" s="15">
        <v>81</v>
      </c>
      <c r="I25" s="15">
        <v>1</v>
      </c>
      <c r="J25" s="15">
        <v>77</v>
      </c>
      <c r="K25" s="15">
        <v>3</v>
      </c>
      <c r="L25" s="15">
        <v>82</v>
      </c>
      <c r="M25" s="15">
        <v>1</v>
      </c>
      <c r="N25" s="15"/>
      <c r="O25" s="15"/>
      <c r="P25" s="15"/>
      <c r="Q25" s="15"/>
      <c r="R25" s="16">
        <f t="shared" si="0"/>
        <v>78.363636363636402</v>
      </c>
      <c r="S25" s="15">
        <f t="shared" si="1"/>
        <v>11</v>
      </c>
      <c r="T25" s="15"/>
      <c r="U25" s="16">
        <v>79.790000000000006</v>
      </c>
      <c r="V25" s="15">
        <v>6</v>
      </c>
      <c r="W25" s="16">
        <f t="shared" si="2"/>
        <v>79.219454545454496</v>
      </c>
      <c r="X25" s="15"/>
      <c r="Y25" s="15"/>
      <c r="Z25" s="15"/>
      <c r="AA25" s="15"/>
    </row>
    <row r="30" spans="1:27">
      <c r="P30" s="10"/>
      <c r="R30"/>
      <c r="S30" s="10"/>
      <c r="W30"/>
    </row>
    <row r="31" spans="1:27">
      <c r="P31" s="10"/>
      <c r="R31"/>
      <c r="S31" s="10"/>
      <c r="W31"/>
    </row>
    <row r="32" spans="1:27">
      <c r="P32" s="10"/>
      <c r="R32"/>
      <c r="S32" s="10"/>
      <c r="W32"/>
    </row>
    <row r="33" spans="16:23">
      <c r="P33" s="10"/>
      <c r="R33"/>
      <c r="S33" s="10"/>
      <c r="W33"/>
    </row>
    <row r="34" spans="16:23">
      <c r="P34" s="10"/>
      <c r="R34"/>
      <c r="S34" s="10"/>
      <c r="W34"/>
    </row>
    <row r="35" spans="16:23">
      <c r="P35" s="10"/>
      <c r="R35"/>
      <c r="S35" s="10"/>
      <c r="W35"/>
    </row>
    <row r="36" spans="16:23">
      <c r="P36" s="10"/>
      <c r="R36"/>
      <c r="S36" s="10"/>
      <c r="W36"/>
    </row>
    <row r="37" spans="16:23">
      <c r="P37" s="10"/>
      <c r="R37"/>
      <c r="S37" s="10"/>
      <c r="W37"/>
    </row>
  </sheetData>
  <mergeCells count="12">
    <mergeCell ref="B1:Q1"/>
    <mergeCell ref="A1:A2"/>
    <mergeCell ref="R1:R2"/>
    <mergeCell ref="S1:S2"/>
    <mergeCell ref="T1:T2"/>
    <mergeCell ref="Z1:Z2"/>
    <mergeCell ref="AA1:AA2"/>
    <mergeCell ref="U1:U2"/>
    <mergeCell ref="V1:V2"/>
    <mergeCell ref="W1:W2"/>
    <mergeCell ref="X1:X2"/>
    <mergeCell ref="Y1:Y2"/>
  </mergeCells>
  <phoneticPr fontId="1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36"/>
  <sheetViews>
    <sheetView workbookViewId="0">
      <selection activeCell="U33" sqref="U33"/>
    </sheetView>
  </sheetViews>
  <sheetFormatPr defaultColWidth="9" defaultRowHeight="14.25"/>
  <cols>
    <col min="18" max="18" width="11.5" style="10"/>
    <col min="21" max="21" width="9" style="10"/>
    <col min="23" max="23" width="11.5" style="10"/>
  </cols>
  <sheetData>
    <row r="1" spans="1:27">
      <c r="A1" s="91" t="s">
        <v>0</v>
      </c>
      <c r="B1" s="91" t="s">
        <v>1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12" t="s">
        <v>2</v>
      </c>
      <c r="S1" s="112" t="s">
        <v>3</v>
      </c>
      <c r="T1" s="112" t="s">
        <v>67</v>
      </c>
      <c r="U1" s="112" t="s">
        <v>5</v>
      </c>
      <c r="V1" s="91" t="s">
        <v>6</v>
      </c>
      <c r="W1" s="112" t="s">
        <v>7</v>
      </c>
      <c r="X1" s="91" t="s">
        <v>8</v>
      </c>
      <c r="Y1" s="116" t="s">
        <v>9</v>
      </c>
      <c r="Z1" s="93" t="s">
        <v>11</v>
      </c>
      <c r="AA1" s="129" t="s">
        <v>12</v>
      </c>
    </row>
    <row r="2" spans="1:27">
      <c r="A2" s="132"/>
      <c r="B2" s="20" t="s">
        <v>13</v>
      </c>
      <c r="C2" s="20" t="s">
        <v>14</v>
      </c>
      <c r="D2" s="20" t="s">
        <v>15</v>
      </c>
      <c r="E2" s="20" t="s">
        <v>16</v>
      </c>
      <c r="F2" s="20" t="s">
        <v>17</v>
      </c>
      <c r="G2" s="20" t="s">
        <v>18</v>
      </c>
      <c r="H2" s="20" t="s">
        <v>19</v>
      </c>
      <c r="I2" s="20" t="s">
        <v>20</v>
      </c>
      <c r="J2" s="20" t="s">
        <v>21</v>
      </c>
      <c r="K2" s="20" t="s">
        <v>22</v>
      </c>
      <c r="L2" s="20" t="s">
        <v>23</v>
      </c>
      <c r="M2" s="22" t="s">
        <v>24</v>
      </c>
      <c r="N2" s="22" t="s">
        <v>25</v>
      </c>
      <c r="O2" s="22" t="s">
        <v>26</v>
      </c>
      <c r="P2" s="22" t="s">
        <v>27</v>
      </c>
      <c r="Q2" s="22" t="s">
        <v>28</v>
      </c>
      <c r="R2" s="131"/>
      <c r="S2" s="134"/>
      <c r="T2" s="134"/>
      <c r="U2" s="131"/>
      <c r="V2" s="132"/>
      <c r="W2" s="112"/>
      <c r="X2" s="92"/>
      <c r="Y2" s="132"/>
      <c r="Z2" s="128"/>
      <c r="AA2" s="130"/>
    </row>
    <row r="3" spans="1:27">
      <c r="A3" s="15" t="s">
        <v>112</v>
      </c>
      <c r="B3" s="15">
        <v>84</v>
      </c>
      <c r="C3" s="15">
        <v>2</v>
      </c>
      <c r="D3" s="15">
        <v>81</v>
      </c>
      <c r="E3" s="15">
        <v>2</v>
      </c>
      <c r="F3" s="15">
        <v>82</v>
      </c>
      <c r="G3" s="15">
        <v>1</v>
      </c>
      <c r="H3" s="15">
        <v>83</v>
      </c>
      <c r="I3" s="15">
        <v>2</v>
      </c>
      <c r="J3" s="15">
        <v>83</v>
      </c>
      <c r="K3" s="15">
        <v>2</v>
      </c>
      <c r="L3" s="15">
        <v>83</v>
      </c>
      <c r="M3" s="15">
        <v>2</v>
      </c>
      <c r="N3" s="15">
        <v>83</v>
      </c>
      <c r="O3" s="15">
        <v>1</v>
      </c>
      <c r="P3" s="15"/>
      <c r="Q3" s="15"/>
      <c r="R3" s="16">
        <f t="shared" ref="R3:R25" si="0">(B3*C3+D3*E3+F3*G3+H3*I3+J3*K3+L3*M3+N3*O3+P3*Q3)/(C3+E3+G3+I3+K3+M3+O3+Q3)</f>
        <v>82.75</v>
      </c>
      <c r="S3" s="15">
        <f>C3+E3+G3+I3+K3+M3+O3+Q3</f>
        <v>12</v>
      </c>
      <c r="T3" s="15"/>
      <c r="U3" s="16">
        <v>83.26</v>
      </c>
      <c r="V3" s="15">
        <v>4</v>
      </c>
      <c r="W3" s="16">
        <f>R3*0.4+U3*0.6</f>
        <v>83.056000000000012</v>
      </c>
      <c r="X3" s="23"/>
      <c r="Y3" s="23"/>
      <c r="Z3" s="13"/>
      <c r="AA3" s="28"/>
    </row>
    <row r="4" spans="1:27">
      <c r="A4" s="15" t="s">
        <v>113</v>
      </c>
      <c r="B4" s="15">
        <v>81</v>
      </c>
      <c r="C4" s="15">
        <v>2</v>
      </c>
      <c r="D4" s="15">
        <v>81</v>
      </c>
      <c r="E4" s="15">
        <v>1</v>
      </c>
      <c r="F4" s="15">
        <v>84</v>
      </c>
      <c r="G4" s="15">
        <v>2</v>
      </c>
      <c r="H4" s="15">
        <v>81</v>
      </c>
      <c r="I4" s="15">
        <v>2</v>
      </c>
      <c r="J4" s="15">
        <v>82</v>
      </c>
      <c r="K4" s="15">
        <v>2</v>
      </c>
      <c r="L4" s="15">
        <v>80</v>
      </c>
      <c r="M4" s="15">
        <v>2</v>
      </c>
      <c r="N4" s="15">
        <v>80</v>
      </c>
      <c r="O4" s="15">
        <v>1</v>
      </c>
      <c r="P4" s="15"/>
      <c r="Q4" s="15"/>
      <c r="R4" s="16">
        <f t="shared" si="0"/>
        <v>81.416666666666671</v>
      </c>
      <c r="S4" s="15">
        <f t="shared" ref="S4:S23" si="1">C4+E4+G4+I4+K4+M4+O4+Q4</f>
        <v>12</v>
      </c>
      <c r="T4" s="15"/>
      <c r="U4" s="16">
        <v>81.790000000000006</v>
      </c>
      <c r="V4" s="15">
        <v>4</v>
      </c>
      <c r="W4" s="16">
        <f t="shared" ref="W4:W25" si="2">R4*0.4+U4*0.6</f>
        <v>81.640666666666675</v>
      </c>
      <c r="X4" s="23"/>
      <c r="Y4" s="23"/>
      <c r="Z4" s="13"/>
      <c r="AA4" s="28"/>
    </row>
    <row r="5" spans="1:27">
      <c r="A5" s="15" t="s">
        <v>114</v>
      </c>
      <c r="B5" s="15">
        <v>90</v>
      </c>
      <c r="C5" s="15">
        <v>1</v>
      </c>
      <c r="D5" s="15">
        <v>88</v>
      </c>
      <c r="E5" s="15">
        <v>2</v>
      </c>
      <c r="F5" s="15">
        <v>88</v>
      </c>
      <c r="G5" s="15">
        <v>1</v>
      </c>
      <c r="H5" s="15">
        <v>79</v>
      </c>
      <c r="I5" s="15">
        <v>2</v>
      </c>
      <c r="J5" s="15">
        <v>84</v>
      </c>
      <c r="K5" s="15">
        <v>1</v>
      </c>
      <c r="L5" s="15">
        <v>83</v>
      </c>
      <c r="M5" s="15">
        <v>2</v>
      </c>
      <c r="N5" s="15">
        <v>81</v>
      </c>
      <c r="O5" s="15">
        <v>1</v>
      </c>
      <c r="P5" s="15"/>
      <c r="Q5" s="15"/>
      <c r="R5" s="16">
        <f t="shared" si="0"/>
        <v>84.3</v>
      </c>
      <c r="S5" s="15">
        <f t="shared" si="1"/>
        <v>10</v>
      </c>
      <c r="T5" s="15"/>
      <c r="U5" s="16">
        <v>84.55</v>
      </c>
      <c r="V5" s="15">
        <v>4</v>
      </c>
      <c r="W5" s="16">
        <f t="shared" si="2"/>
        <v>84.449999999999989</v>
      </c>
      <c r="X5" s="23"/>
      <c r="Y5" s="23"/>
      <c r="Z5" s="13"/>
      <c r="AA5" s="28"/>
    </row>
    <row r="6" spans="1:27">
      <c r="A6" s="15" t="s">
        <v>115</v>
      </c>
      <c r="B6" s="15">
        <v>84</v>
      </c>
      <c r="C6" s="15">
        <v>2</v>
      </c>
      <c r="D6" s="15">
        <v>83</v>
      </c>
      <c r="E6" s="15">
        <v>2</v>
      </c>
      <c r="F6" s="15">
        <v>85</v>
      </c>
      <c r="G6" s="15">
        <v>2</v>
      </c>
      <c r="H6" s="15">
        <v>78</v>
      </c>
      <c r="I6" s="15">
        <v>1</v>
      </c>
      <c r="J6" s="15">
        <v>83</v>
      </c>
      <c r="K6" s="15">
        <v>2</v>
      </c>
      <c r="L6" s="15">
        <v>86</v>
      </c>
      <c r="M6" s="15">
        <v>2</v>
      </c>
      <c r="N6" s="15">
        <v>83</v>
      </c>
      <c r="O6" s="15">
        <v>1</v>
      </c>
      <c r="P6" s="15"/>
      <c r="Q6" s="15"/>
      <c r="R6" s="16">
        <f t="shared" si="0"/>
        <v>83.583333333333329</v>
      </c>
      <c r="S6" s="15">
        <f t="shared" si="1"/>
        <v>12</v>
      </c>
      <c r="T6" s="15"/>
      <c r="U6" s="16">
        <v>83.06</v>
      </c>
      <c r="V6" s="15">
        <v>4</v>
      </c>
      <c r="W6" s="16">
        <f t="shared" si="2"/>
        <v>83.269333333333321</v>
      </c>
      <c r="X6" s="13"/>
      <c r="Y6" s="24"/>
      <c r="Z6" s="13"/>
      <c r="AA6" s="28"/>
    </row>
    <row r="7" spans="1:27">
      <c r="A7" s="15" t="s">
        <v>116</v>
      </c>
      <c r="B7" s="15">
        <v>85</v>
      </c>
      <c r="C7" s="15">
        <v>2</v>
      </c>
      <c r="D7" s="15">
        <v>81</v>
      </c>
      <c r="E7" s="15">
        <v>1</v>
      </c>
      <c r="F7" s="15">
        <v>77</v>
      </c>
      <c r="G7" s="15">
        <v>2</v>
      </c>
      <c r="H7" s="15">
        <v>81</v>
      </c>
      <c r="I7" s="15">
        <v>1</v>
      </c>
      <c r="J7" s="15">
        <v>78</v>
      </c>
      <c r="K7" s="15">
        <v>2</v>
      </c>
      <c r="L7" s="15">
        <v>78</v>
      </c>
      <c r="M7" s="15">
        <v>1</v>
      </c>
      <c r="N7" s="15"/>
      <c r="O7" s="15"/>
      <c r="P7" s="15"/>
      <c r="Q7" s="15"/>
      <c r="R7" s="16">
        <f t="shared" si="0"/>
        <v>80</v>
      </c>
      <c r="S7" s="15">
        <f>C7+E7+G7+I7+K7+M7+O7+Q7</f>
        <v>9</v>
      </c>
      <c r="T7" s="15"/>
      <c r="U7" s="16">
        <v>82.48</v>
      </c>
      <c r="V7" s="15">
        <v>4</v>
      </c>
      <c r="W7" s="16">
        <f t="shared" si="2"/>
        <v>81.488</v>
      </c>
      <c r="X7" s="23"/>
      <c r="Y7" s="23"/>
      <c r="Z7" s="13"/>
      <c r="AA7" s="28"/>
    </row>
    <row r="8" spans="1:27">
      <c r="A8" s="15" t="s">
        <v>117</v>
      </c>
      <c r="B8" s="15">
        <v>87</v>
      </c>
      <c r="C8" s="15">
        <v>1</v>
      </c>
      <c r="D8" s="15">
        <v>84</v>
      </c>
      <c r="E8" s="15">
        <v>2</v>
      </c>
      <c r="F8" s="15">
        <v>84</v>
      </c>
      <c r="G8" s="15">
        <v>2</v>
      </c>
      <c r="H8" s="15">
        <v>84</v>
      </c>
      <c r="I8" s="15">
        <v>1</v>
      </c>
      <c r="J8" s="15">
        <v>82</v>
      </c>
      <c r="K8" s="15">
        <v>2</v>
      </c>
      <c r="L8" s="15">
        <v>81</v>
      </c>
      <c r="M8" s="15">
        <v>2</v>
      </c>
      <c r="N8" s="15">
        <v>81</v>
      </c>
      <c r="O8" s="15">
        <v>2</v>
      </c>
      <c r="P8" s="15">
        <v>79</v>
      </c>
      <c r="Q8" s="15">
        <v>1</v>
      </c>
      <c r="R8" s="16">
        <f t="shared" si="0"/>
        <v>82.615384615384613</v>
      </c>
      <c r="S8" s="15">
        <f t="shared" si="1"/>
        <v>13</v>
      </c>
      <c r="T8" s="15"/>
      <c r="U8" s="16">
        <v>86.35</v>
      </c>
      <c r="V8" s="15">
        <v>4</v>
      </c>
      <c r="W8" s="16">
        <f t="shared" si="2"/>
        <v>84.856153846153845</v>
      </c>
      <c r="X8" s="13"/>
      <c r="Y8" s="23"/>
      <c r="Z8" s="13"/>
      <c r="AA8" s="28"/>
    </row>
    <row r="9" spans="1:27">
      <c r="A9" s="15" t="s">
        <v>118</v>
      </c>
      <c r="B9" s="15">
        <v>90</v>
      </c>
      <c r="C9" s="15">
        <v>1</v>
      </c>
      <c r="D9" s="15">
        <v>87</v>
      </c>
      <c r="E9" s="15">
        <v>2</v>
      </c>
      <c r="F9" s="15">
        <v>85</v>
      </c>
      <c r="G9" s="15">
        <v>1</v>
      </c>
      <c r="H9" s="15">
        <v>83</v>
      </c>
      <c r="I9" s="15">
        <v>1</v>
      </c>
      <c r="J9" s="15">
        <v>85</v>
      </c>
      <c r="K9" s="15">
        <v>2</v>
      </c>
      <c r="L9" s="15">
        <v>83</v>
      </c>
      <c r="M9" s="15">
        <v>2</v>
      </c>
      <c r="N9" s="15">
        <v>85</v>
      </c>
      <c r="O9" s="15">
        <v>1</v>
      </c>
      <c r="P9" s="15">
        <v>79</v>
      </c>
      <c r="Q9" s="15">
        <v>2</v>
      </c>
      <c r="R9" s="16">
        <f t="shared" si="0"/>
        <v>84.25</v>
      </c>
      <c r="S9" s="15">
        <f t="shared" si="1"/>
        <v>12</v>
      </c>
      <c r="T9" s="15"/>
      <c r="U9" s="16">
        <v>84.94</v>
      </c>
      <c r="V9" s="15">
        <v>4</v>
      </c>
      <c r="W9" s="16">
        <f t="shared" si="2"/>
        <v>84.664000000000001</v>
      </c>
      <c r="X9" s="13"/>
      <c r="Y9" s="23"/>
      <c r="Z9" s="13"/>
      <c r="AA9" s="28"/>
    </row>
    <row r="10" spans="1:27">
      <c r="A10" s="15" t="s">
        <v>119</v>
      </c>
      <c r="B10" s="15">
        <v>80</v>
      </c>
      <c r="C10" s="15">
        <v>1</v>
      </c>
      <c r="D10" s="15">
        <v>84</v>
      </c>
      <c r="E10" s="15">
        <v>2</v>
      </c>
      <c r="F10" s="15">
        <v>75</v>
      </c>
      <c r="G10" s="15">
        <v>2</v>
      </c>
      <c r="H10" s="15">
        <v>82</v>
      </c>
      <c r="I10" s="15">
        <v>1</v>
      </c>
      <c r="J10" s="15">
        <v>83</v>
      </c>
      <c r="K10" s="15">
        <v>2</v>
      </c>
      <c r="L10" s="15">
        <v>79</v>
      </c>
      <c r="M10" s="15">
        <v>2</v>
      </c>
      <c r="N10" s="15">
        <v>82</v>
      </c>
      <c r="O10" s="15">
        <v>1</v>
      </c>
      <c r="P10" s="15">
        <v>80</v>
      </c>
      <c r="Q10" s="15">
        <v>2</v>
      </c>
      <c r="R10" s="16">
        <f t="shared" si="0"/>
        <v>80.461538461538467</v>
      </c>
      <c r="S10" s="15">
        <f t="shared" si="1"/>
        <v>13</v>
      </c>
      <c r="T10" s="15"/>
      <c r="U10" s="16">
        <v>82.28</v>
      </c>
      <c r="V10" s="15">
        <v>4</v>
      </c>
      <c r="W10" s="16">
        <f t="shared" si="2"/>
        <v>81.552615384615393</v>
      </c>
      <c r="X10" s="13"/>
      <c r="Y10" s="23"/>
      <c r="Z10" s="13"/>
      <c r="AA10" s="28"/>
    </row>
    <row r="11" spans="1:27">
      <c r="A11" s="15" t="s">
        <v>120</v>
      </c>
      <c r="B11" s="15">
        <v>77</v>
      </c>
      <c r="C11" s="15">
        <v>1</v>
      </c>
      <c r="D11" s="15">
        <v>87</v>
      </c>
      <c r="E11" s="15">
        <v>2</v>
      </c>
      <c r="F11" s="15">
        <v>88</v>
      </c>
      <c r="G11" s="15">
        <v>2</v>
      </c>
      <c r="H11" s="15">
        <v>84</v>
      </c>
      <c r="I11" s="15">
        <v>1</v>
      </c>
      <c r="J11" s="15">
        <v>85</v>
      </c>
      <c r="K11" s="15">
        <v>2</v>
      </c>
      <c r="L11" s="15">
        <v>81</v>
      </c>
      <c r="M11" s="15">
        <v>2</v>
      </c>
      <c r="N11" s="15">
        <v>82</v>
      </c>
      <c r="O11" s="15">
        <v>1</v>
      </c>
      <c r="P11" s="15">
        <v>83</v>
      </c>
      <c r="Q11" s="15">
        <v>2</v>
      </c>
      <c r="R11" s="16">
        <f t="shared" si="0"/>
        <v>83.92307692307692</v>
      </c>
      <c r="S11" s="15">
        <f t="shared" si="1"/>
        <v>13</v>
      </c>
      <c r="T11" s="15"/>
      <c r="U11" s="16">
        <v>84.44</v>
      </c>
      <c r="V11" s="15">
        <v>4</v>
      </c>
      <c r="W11" s="16">
        <f t="shared" si="2"/>
        <v>84.233230769230772</v>
      </c>
      <c r="X11" s="23"/>
      <c r="Y11" s="23"/>
      <c r="Z11" s="13"/>
      <c r="AA11" s="28"/>
    </row>
    <row r="12" spans="1:27">
      <c r="A12" s="15" t="s">
        <v>121</v>
      </c>
      <c r="B12" s="15">
        <v>81</v>
      </c>
      <c r="C12" s="15">
        <v>1</v>
      </c>
      <c r="D12" s="15">
        <v>88</v>
      </c>
      <c r="E12" s="15">
        <v>2</v>
      </c>
      <c r="F12" s="15">
        <v>87</v>
      </c>
      <c r="G12" s="15">
        <v>1</v>
      </c>
      <c r="H12" s="15">
        <v>82</v>
      </c>
      <c r="I12" s="15">
        <v>2</v>
      </c>
      <c r="J12" s="15">
        <v>84</v>
      </c>
      <c r="K12" s="15">
        <v>1</v>
      </c>
      <c r="L12" s="15">
        <v>80</v>
      </c>
      <c r="M12" s="15">
        <v>2</v>
      </c>
      <c r="N12" s="15">
        <v>82</v>
      </c>
      <c r="O12" s="15">
        <v>1</v>
      </c>
      <c r="P12" s="15">
        <v>79</v>
      </c>
      <c r="Q12" s="15">
        <v>2</v>
      </c>
      <c r="R12" s="16">
        <f t="shared" si="0"/>
        <v>82.666666666666671</v>
      </c>
      <c r="S12" s="15">
        <f t="shared" si="1"/>
        <v>12</v>
      </c>
      <c r="T12" s="15"/>
      <c r="U12" s="16">
        <v>84.33</v>
      </c>
      <c r="V12" s="15">
        <v>4</v>
      </c>
      <c r="W12" s="16">
        <f t="shared" si="2"/>
        <v>83.664666666666676</v>
      </c>
      <c r="X12" s="13"/>
      <c r="Y12" s="13"/>
      <c r="Z12" s="13"/>
      <c r="AA12" s="28"/>
    </row>
    <row r="13" spans="1:27">
      <c r="A13" s="15" t="s">
        <v>122</v>
      </c>
      <c r="B13" s="15">
        <v>82</v>
      </c>
      <c r="C13" s="15">
        <v>2</v>
      </c>
      <c r="D13" s="15">
        <v>79</v>
      </c>
      <c r="E13" s="15">
        <v>1</v>
      </c>
      <c r="F13" s="15">
        <v>83</v>
      </c>
      <c r="G13" s="15">
        <v>1</v>
      </c>
      <c r="H13" s="15">
        <v>77</v>
      </c>
      <c r="I13" s="15">
        <v>2</v>
      </c>
      <c r="J13" s="15">
        <v>78</v>
      </c>
      <c r="K13" s="15">
        <v>2</v>
      </c>
      <c r="L13" s="15">
        <v>76</v>
      </c>
      <c r="M13" s="15">
        <v>1</v>
      </c>
      <c r="N13" s="15">
        <v>81</v>
      </c>
      <c r="O13" s="15">
        <v>2</v>
      </c>
      <c r="P13" s="15"/>
      <c r="Q13" s="15"/>
      <c r="R13" s="16">
        <f t="shared" si="0"/>
        <v>79.454545454545453</v>
      </c>
      <c r="S13" s="15">
        <f t="shared" si="1"/>
        <v>11</v>
      </c>
      <c r="T13" s="15"/>
      <c r="U13" s="16">
        <v>81.58</v>
      </c>
      <c r="V13" s="15">
        <v>4</v>
      </c>
      <c r="W13" s="16">
        <f t="shared" si="2"/>
        <v>80.729818181818189</v>
      </c>
      <c r="X13" s="23"/>
      <c r="Y13" s="23"/>
      <c r="Z13" s="13"/>
      <c r="AA13" s="28"/>
    </row>
    <row r="14" spans="1:27">
      <c r="A14" s="15" t="s">
        <v>123</v>
      </c>
      <c r="B14" s="15">
        <v>88</v>
      </c>
      <c r="C14" s="15">
        <v>2</v>
      </c>
      <c r="D14" s="15">
        <v>83</v>
      </c>
      <c r="E14" s="15">
        <v>1</v>
      </c>
      <c r="F14" s="15">
        <v>80</v>
      </c>
      <c r="G14" s="15">
        <v>2</v>
      </c>
      <c r="H14" s="15">
        <v>85</v>
      </c>
      <c r="I14" s="15">
        <v>2</v>
      </c>
      <c r="J14" s="15">
        <v>88</v>
      </c>
      <c r="K14" s="15">
        <v>2</v>
      </c>
      <c r="L14" s="15">
        <v>84</v>
      </c>
      <c r="M14" s="15">
        <v>2</v>
      </c>
      <c r="N14" s="15">
        <v>78</v>
      </c>
      <c r="O14" s="15">
        <v>1</v>
      </c>
      <c r="P14" s="15"/>
      <c r="Q14" s="15"/>
      <c r="R14" s="16">
        <f t="shared" si="0"/>
        <v>84.25</v>
      </c>
      <c r="S14" s="15">
        <f t="shared" si="1"/>
        <v>12</v>
      </c>
      <c r="T14" s="15"/>
      <c r="U14" s="16">
        <v>82.5</v>
      </c>
      <c r="V14" s="15">
        <v>4</v>
      </c>
      <c r="W14" s="16">
        <f t="shared" si="2"/>
        <v>83.2</v>
      </c>
      <c r="X14" s="13"/>
      <c r="Y14" s="26"/>
      <c r="Z14" s="13"/>
      <c r="AA14" s="28"/>
    </row>
    <row r="15" spans="1:27">
      <c r="A15" s="15" t="s">
        <v>124</v>
      </c>
      <c r="B15" s="15">
        <v>85</v>
      </c>
      <c r="C15" s="15">
        <v>2</v>
      </c>
      <c r="D15" s="15">
        <v>81</v>
      </c>
      <c r="E15" s="15">
        <v>2</v>
      </c>
      <c r="F15" s="15">
        <v>81</v>
      </c>
      <c r="G15" s="15">
        <v>2</v>
      </c>
      <c r="H15" s="15">
        <v>83</v>
      </c>
      <c r="I15" s="15">
        <v>1</v>
      </c>
      <c r="J15" s="15">
        <v>76</v>
      </c>
      <c r="K15" s="15">
        <v>2</v>
      </c>
      <c r="L15" s="15">
        <v>82</v>
      </c>
      <c r="M15" s="15">
        <v>2</v>
      </c>
      <c r="N15" s="15">
        <v>83</v>
      </c>
      <c r="O15" s="15">
        <v>1</v>
      </c>
      <c r="P15" s="15"/>
      <c r="Q15" s="15"/>
      <c r="R15" s="16">
        <f t="shared" si="0"/>
        <v>81.333333333333329</v>
      </c>
      <c r="S15" s="15">
        <f t="shared" si="1"/>
        <v>12</v>
      </c>
      <c r="T15" s="15"/>
      <c r="U15" s="16">
        <v>78.5</v>
      </c>
      <c r="V15" s="15">
        <v>4</v>
      </c>
      <c r="W15" s="16">
        <f t="shared" si="2"/>
        <v>79.633333333333326</v>
      </c>
      <c r="X15" s="24"/>
      <c r="Y15" s="24"/>
      <c r="Z15" s="13"/>
      <c r="AA15" s="28"/>
    </row>
    <row r="16" spans="1:27">
      <c r="A16" s="15" t="s">
        <v>125</v>
      </c>
      <c r="B16" s="15">
        <v>80</v>
      </c>
      <c r="C16" s="15">
        <v>1</v>
      </c>
      <c r="D16" s="15">
        <v>63</v>
      </c>
      <c r="E16" s="15">
        <v>2</v>
      </c>
      <c r="F16" s="15">
        <v>81</v>
      </c>
      <c r="G16" s="15">
        <v>1</v>
      </c>
      <c r="H16" s="15">
        <v>79</v>
      </c>
      <c r="I16" s="15">
        <v>2</v>
      </c>
      <c r="J16" s="15">
        <v>77</v>
      </c>
      <c r="K16" s="15">
        <v>2</v>
      </c>
      <c r="L16" s="15">
        <v>77</v>
      </c>
      <c r="M16" s="15">
        <v>2</v>
      </c>
      <c r="N16" s="15">
        <v>81</v>
      </c>
      <c r="O16" s="15">
        <v>2</v>
      </c>
      <c r="P16" s="15">
        <v>79</v>
      </c>
      <c r="Q16" s="15">
        <v>1</v>
      </c>
      <c r="R16" s="16">
        <f t="shared" si="0"/>
        <v>76.461538461538467</v>
      </c>
      <c r="S16" s="15">
        <f t="shared" si="1"/>
        <v>13</v>
      </c>
      <c r="T16" s="15"/>
      <c r="U16" s="16">
        <v>80.42</v>
      </c>
      <c r="V16" s="15">
        <v>4</v>
      </c>
      <c r="W16" s="16">
        <f t="shared" si="2"/>
        <v>78.836615384615385</v>
      </c>
      <c r="X16" s="23"/>
      <c r="Y16" s="24"/>
      <c r="Z16" s="13"/>
      <c r="AA16" s="28"/>
    </row>
    <row r="17" spans="1:27">
      <c r="A17" s="15" t="s">
        <v>126</v>
      </c>
      <c r="B17" s="15">
        <v>79</v>
      </c>
      <c r="C17" s="15">
        <v>1</v>
      </c>
      <c r="D17" s="15">
        <v>85</v>
      </c>
      <c r="E17" s="15">
        <v>2</v>
      </c>
      <c r="F17" s="15">
        <v>82</v>
      </c>
      <c r="G17" s="15">
        <v>1</v>
      </c>
      <c r="H17" s="15">
        <v>81</v>
      </c>
      <c r="I17" s="15">
        <v>1</v>
      </c>
      <c r="J17" s="15">
        <v>80</v>
      </c>
      <c r="K17" s="15">
        <v>2</v>
      </c>
      <c r="L17" s="15">
        <v>79</v>
      </c>
      <c r="M17" s="15">
        <v>2</v>
      </c>
      <c r="N17" s="15">
        <v>82</v>
      </c>
      <c r="O17" s="15">
        <v>1</v>
      </c>
      <c r="P17" s="15">
        <v>82</v>
      </c>
      <c r="Q17" s="15">
        <v>2</v>
      </c>
      <c r="R17" s="16">
        <f t="shared" si="0"/>
        <v>81.333333333333329</v>
      </c>
      <c r="S17" s="15">
        <f t="shared" si="1"/>
        <v>12</v>
      </c>
      <c r="T17" s="15"/>
      <c r="U17" s="16">
        <v>79.11</v>
      </c>
      <c r="V17" s="15">
        <v>4</v>
      </c>
      <c r="W17" s="16">
        <f t="shared" si="2"/>
        <v>79.99933333333334</v>
      </c>
      <c r="X17" s="13"/>
      <c r="Y17" s="23"/>
      <c r="Z17" s="13"/>
      <c r="AA17" s="28"/>
    </row>
    <row r="18" spans="1:27">
      <c r="A18" s="15" t="s">
        <v>127</v>
      </c>
      <c r="B18" s="15">
        <v>82</v>
      </c>
      <c r="C18" s="15">
        <v>1</v>
      </c>
      <c r="D18" s="15">
        <v>84</v>
      </c>
      <c r="E18" s="15">
        <v>2</v>
      </c>
      <c r="F18" s="15">
        <v>78</v>
      </c>
      <c r="G18" s="15">
        <v>2</v>
      </c>
      <c r="H18" s="15">
        <v>82</v>
      </c>
      <c r="I18" s="15">
        <v>1</v>
      </c>
      <c r="J18" s="15">
        <v>79</v>
      </c>
      <c r="K18" s="15">
        <v>2</v>
      </c>
      <c r="L18" s="15">
        <v>79</v>
      </c>
      <c r="M18" s="15">
        <v>2</v>
      </c>
      <c r="N18" s="15">
        <v>77</v>
      </c>
      <c r="O18" s="15">
        <v>1</v>
      </c>
      <c r="P18" s="15">
        <v>80</v>
      </c>
      <c r="Q18" s="15">
        <v>2</v>
      </c>
      <c r="R18" s="16">
        <f t="shared" si="0"/>
        <v>80.07692307692308</v>
      </c>
      <c r="S18" s="15">
        <f t="shared" si="1"/>
        <v>13</v>
      </c>
      <c r="T18" s="15"/>
      <c r="U18" s="16">
        <v>79.28</v>
      </c>
      <c r="V18" s="15">
        <v>4</v>
      </c>
      <c r="W18" s="16">
        <f t="shared" si="2"/>
        <v>79.598769230769221</v>
      </c>
      <c r="X18" s="13"/>
      <c r="Y18" s="26"/>
      <c r="Z18" s="13"/>
      <c r="AA18" s="28"/>
    </row>
    <row r="19" spans="1:27">
      <c r="A19" s="15" t="s">
        <v>128</v>
      </c>
      <c r="B19" s="15">
        <v>88</v>
      </c>
      <c r="C19" s="15">
        <v>2</v>
      </c>
      <c r="D19" s="15">
        <v>84</v>
      </c>
      <c r="E19" s="15">
        <v>1</v>
      </c>
      <c r="F19" s="15">
        <v>81</v>
      </c>
      <c r="G19" s="15">
        <v>2</v>
      </c>
      <c r="H19" s="15">
        <v>82</v>
      </c>
      <c r="I19" s="15">
        <v>2</v>
      </c>
      <c r="J19" s="15">
        <v>85</v>
      </c>
      <c r="K19" s="15">
        <v>2</v>
      </c>
      <c r="L19" s="15">
        <v>79</v>
      </c>
      <c r="M19" s="15">
        <v>2</v>
      </c>
      <c r="N19" s="15">
        <v>85</v>
      </c>
      <c r="O19" s="15">
        <v>1</v>
      </c>
      <c r="P19" s="15"/>
      <c r="Q19" s="15"/>
      <c r="R19" s="16">
        <f t="shared" si="0"/>
        <v>83.25</v>
      </c>
      <c r="S19" s="15">
        <f t="shared" si="1"/>
        <v>12</v>
      </c>
      <c r="T19" s="15"/>
      <c r="U19" s="16">
        <v>81.22</v>
      </c>
      <c r="V19" s="15">
        <v>4</v>
      </c>
      <c r="W19" s="16">
        <f t="shared" si="2"/>
        <v>82.032000000000011</v>
      </c>
      <c r="X19" s="13"/>
      <c r="Y19" s="23"/>
      <c r="Z19" s="13"/>
      <c r="AA19" s="28"/>
    </row>
    <row r="20" spans="1:27">
      <c r="A20" s="15" t="s">
        <v>129</v>
      </c>
      <c r="B20" s="15">
        <v>77</v>
      </c>
      <c r="C20" s="15">
        <v>2</v>
      </c>
      <c r="D20" s="15">
        <v>80</v>
      </c>
      <c r="E20" s="15">
        <v>2</v>
      </c>
      <c r="F20" s="15">
        <v>79</v>
      </c>
      <c r="G20" s="15">
        <v>1</v>
      </c>
      <c r="H20" s="15">
        <v>83</v>
      </c>
      <c r="I20" s="15">
        <v>2</v>
      </c>
      <c r="J20" s="15">
        <v>81</v>
      </c>
      <c r="K20" s="15">
        <v>2</v>
      </c>
      <c r="L20" s="15">
        <v>76</v>
      </c>
      <c r="M20" s="15">
        <v>2</v>
      </c>
      <c r="N20" s="15">
        <v>78</v>
      </c>
      <c r="O20" s="15">
        <v>1</v>
      </c>
      <c r="P20" s="15"/>
      <c r="Q20" s="15"/>
      <c r="R20" s="16">
        <f t="shared" si="0"/>
        <v>79.25</v>
      </c>
      <c r="S20" s="15">
        <f t="shared" si="1"/>
        <v>12</v>
      </c>
      <c r="T20" s="15"/>
      <c r="U20" s="16">
        <v>79.63</v>
      </c>
      <c r="V20" s="15">
        <v>4</v>
      </c>
      <c r="W20" s="16">
        <f t="shared" si="2"/>
        <v>79.478000000000009</v>
      </c>
      <c r="X20" s="23"/>
      <c r="Y20" s="23"/>
      <c r="Z20" s="13"/>
      <c r="AA20" s="28"/>
    </row>
    <row r="21" spans="1:27">
      <c r="A21" s="15" t="s">
        <v>130</v>
      </c>
      <c r="B21" s="15">
        <v>78</v>
      </c>
      <c r="C21" s="15">
        <v>1</v>
      </c>
      <c r="D21" s="15">
        <v>81</v>
      </c>
      <c r="E21" s="15">
        <v>2</v>
      </c>
      <c r="F21" s="15">
        <v>80</v>
      </c>
      <c r="G21" s="15">
        <v>1</v>
      </c>
      <c r="H21" s="15">
        <v>77</v>
      </c>
      <c r="I21" s="15">
        <v>2</v>
      </c>
      <c r="J21" s="15">
        <v>81</v>
      </c>
      <c r="K21" s="15">
        <v>1</v>
      </c>
      <c r="L21" s="15">
        <v>75</v>
      </c>
      <c r="M21" s="15">
        <v>2</v>
      </c>
      <c r="N21" s="15">
        <v>76</v>
      </c>
      <c r="O21" s="15">
        <v>2</v>
      </c>
      <c r="P21" s="15">
        <v>76</v>
      </c>
      <c r="Q21" s="15">
        <v>1</v>
      </c>
      <c r="R21" s="16">
        <f t="shared" si="0"/>
        <v>77.75</v>
      </c>
      <c r="S21" s="15">
        <f t="shared" si="1"/>
        <v>12</v>
      </c>
      <c r="T21" s="15"/>
      <c r="U21" s="16">
        <v>76.78</v>
      </c>
      <c r="V21" s="15">
        <v>4</v>
      </c>
      <c r="W21" s="16">
        <f t="shared" si="2"/>
        <v>77.168000000000006</v>
      </c>
      <c r="X21" s="13"/>
      <c r="Y21" s="23"/>
      <c r="Z21" s="13"/>
      <c r="AA21" s="28"/>
    </row>
    <row r="22" spans="1:27">
      <c r="A22" s="15" t="s">
        <v>131</v>
      </c>
      <c r="B22" s="15">
        <v>72</v>
      </c>
      <c r="C22" s="15">
        <v>1</v>
      </c>
      <c r="D22" s="15">
        <v>86</v>
      </c>
      <c r="E22" s="15">
        <v>2</v>
      </c>
      <c r="F22" s="15">
        <v>83</v>
      </c>
      <c r="G22" s="15">
        <v>1</v>
      </c>
      <c r="H22" s="15">
        <v>79</v>
      </c>
      <c r="I22" s="15">
        <v>1</v>
      </c>
      <c r="J22" s="15">
        <v>80</v>
      </c>
      <c r="K22" s="15">
        <v>2</v>
      </c>
      <c r="L22" s="15">
        <v>84</v>
      </c>
      <c r="M22" s="15">
        <v>2</v>
      </c>
      <c r="N22" s="15">
        <v>82</v>
      </c>
      <c r="O22" s="15">
        <v>1</v>
      </c>
      <c r="P22" s="15">
        <v>80</v>
      </c>
      <c r="Q22" s="15">
        <v>2</v>
      </c>
      <c r="R22" s="16">
        <f t="shared" si="0"/>
        <v>81.333333333333329</v>
      </c>
      <c r="S22" s="15">
        <f t="shared" si="1"/>
        <v>12</v>
      </c>
      <c r="T22" s="15"/>
      <c r="U22" s="16">
        <v>79.17</v>
      </c>
      <c r="V22" s="15">
        <v>4</v>
      </c>
      <c r="W22" s="16">
        <f t="shared" si="2"/>
        <v>80.035333333333341</v>
      </c>
      <c r="X22" s="23"/>
      <c r="Y22" s="23"/>
      <c r="Z22" s="13"/>
      <c r="AA22" s="28"/>
    </row>
    <row r="23" spans="1:27">
      <c r="A23" s="15" t="s">
        <v>132</v>
      </c>
      <c r="B23" s="15">
        <v>87</v>
      </c>
      <c r="C23" s="15">
        <v>1</v>
      </c>
      <c r="D23" s="15">
        <v>84</v>
      </c>
      <c r="E23" s="15">
        <v>2</v>
      </c>
      <c r="F23" s="15">
        <v>77</v>
      </c>
      <c r="G23" s="15">
        <v>1</v>
      </c>
      <c r="H23" s="15">
        <v>81</v>
      </c>
      <c r="I23" s="15">
        <v>2</v>
      </c>
      <c r="J23" s="15">
        <v>80</v>
      </c>
      <c r="K23" s="15">
        <v>2</v>
      </c>
      <c r="L23" s="15">
        <v>81</v>
      </c>
      <c r="M23" s="15">
        <v>2</v>
      </c>
      <c r="N23" s="15">
        <v>79</v>
      </c>
      <c r="O23" s="15">
        <v>2</v>
      </c>
      <c r="P23" s="15">
        <v>79</v>
      </c>
      <c r="Q23" s="15">
        <v>1</v>
      </c>
      <c r="R23" s="16">
        <f t="shared" si="0"/>
        <v>81</v>
      </c>
      <c r="S23" s="15">
        <f t="shared" si="1"/>
        <v>13</v>
      </c>
      <c r="T23" s="15"/>
      <c r="U23" s="16">
        <v>82.16</v>
      </c>
      <c r="V23" s="15">
        <v>4</v>
      </c>
      <c r="W23" s="16">
        <f t="shared" si="2"/>
        <v>81.695999999999998</v>
      </c>
      <c r="X23" s="25"/>
      <c r="Y23" s="25"/>
      <c r="Z23" s="13"/>
      <c r="AA23" s="28"/>
    </row>
    <row r="24" spans="1:27">
      <c r="A24" s="15" t="s">
        <v>133</v>
      </c>
      <c r="B24" s="15">
        <v>86</v>
      </c>
      <c r="C24" s="15">
        <v>2</v>
      </c>
      <c r="D24" s="15">
        <v>83</v>
      </c>
      <c r="E24" s="15">
        <v>1</v>
      </c>
      <c r="F24" s="15">
        <v>72</v>
      </c>
      <c r="G24" s="15">
        <v>2</v>
      </c>
      <c r="H24" s="15">
        <v>80</v>
      </c>
      <c r="I24" s="15">
        <v>2</v>
      </c>
      <c r="J24" s="15">
        <v>88</v>
      </c>
      <c r="K24" s="15">
        <v>2</v>
      </c>
      <c r="L24" s="15">
        <v>77</v>
      </c>
      <c r="M24" s="15">
        <v>2</v>
      </c>
      <c r="N24" s="15">
        <v>82</v>
      </c>
      <c r="O24" s="15">
        <v>1</v>
      </c>
      <c r="P24" s="15"/>
      <c r="Q24" s="15"/>
      <c r="R24" s="16">
        <f t="shared" si="0"/>
        <v>80.916666666666671</v>
      </c>
      <c r="S24" s="15">
        <f>C24+E24+G24+I24+K24+M24+O24+Q24</f>
        <v>12</v>
      </c>
      <c r="T24" s="15"/>
      <c r="U24" s="16">
        <v>80.83</v>
      </c>
      <c r="V24" s="15">
        <v>4</v>
      </c>
      <c r="W24" s="16">
        <f t="shared" si="2"/>
        <v>80.864666666666665</v>
      </c>
      <c r="X24" s="24"/>
      <c r="Y24" s="24"/>
      <c r="Z24" s="13"/>
      <c r="AA24" s="28"/>
    </row>
    <row r="25" spans="1:27">
      <c r="A25" s="15" t="s">
        <v>134</v>
      </c>
      <c r="B25" s="15">
        <v>74</v>
      </c>
      <c r="C25" s="15">
        <v>1</v>
      </c>
      <c r="D25" s="15">
        <v>85</v>
      </c>
      <c r="E25" s="15">
        <v>2</v>
      </c>
      <c r="F25" s="15">
        <v>84</v>
      </c>
      <c r="G25" s="15">
        <v>1</v>
      </c>
      <c r="H25" s="15">
        <v>82</v>
      </c>
      <c r="I25" s="15">
        <v>1</v>
      </c>
      <c r="J25" s="15">
        <v>80</v>
      </c>
      <c r="K25" s="15">
        <v>2</v>
      </c>
      <c r="L25" s="15">
        <v>79</v>
      </c>
      <c r="M25" s="15">
        <v>2</v>
      </c>
      <c r="N25" s="15">
        <v>83</v>
      </c>
      <c r="O25" s="15">
        <v>1</v>
      </c>
      <c r="P25" s="15">
        <v>80</v>
      </c>
      <c r="Q25" s="15">
        <v>2</v>
      </c>
      <c r="R25" s="16">
        <f t="shared" si="0"/>
        <v>80.916666666666671</v>
      </c>
      <c r="S25" s="15">
        <f>C25+E25+G25+I25+K25+M25+O25+Q25</f>
        <v>12</v>
      </c>
      <c r="T25" s="15"/>
      <c r="U25" s="16">
        <v>80.94</v>
      </c>
      <c r="V25" s="15">
        <v>4</v>
      </c>
      <c r="W25" s="16">
        <f t="shared" si="2"/>
        <v>80.930666666666667</v>
      </c>
      <c r="X25" s="26"/>
      <c r="Y25" s="23"/>
      <c r="Z25" s="13"/>
      <c r="AA25" s="28"/>
    </row>
    <row r="28" spans="1:27">
      <c r="P28" s="10"/>
      <c r="R28"/>
      <c r="S28" s="10"/>
      <c r="W28"/>
    </row>
    <row r="29" spans="1:27">
      <c r="P29" s="10"/>
      <c r="R29"/>
      <c r="S29" s="10"/>
      <c r="W29"/>
    </row>
    <row r="30" spans="1:27">
      <c r="P30" s="10"/>
      <c r="R30"/>
      <c r="S30" s="10"/>
      <c r="W30"/>
    </row>
    <row r="31" spans="1:27">
      <c r="P31" s="10"/>
      <c r="R31"/>
      <c r="S31" s="10"/>
      <c r="W31"/>
    </row>
    <row r="32" spans="1:27">
      <c r="P32" s="10"/>
      <c r="R32"/>
      <c r="S32" s="10"/>
      <c r="W32"/>
    </row>
    <row r="33" spans="16:23">
      <c r="P33" s="10"/>
      <c r="R33"/>
      <c r="S33" s="10"/>
      <c r="W33"/>
    </row>
    <row r="34" spans="16:23">
      <c r="P34" s="10"/>
      <c r="R34"/>
      <c r="S34" s="10"/>
      <c r="W34"/>
    </row>
    <row r="35" spans="16:23">
      <c r="P35" s="10"/>
      <c r="R35"/>
      <c r="S35" s="10"/>
      <c r="W35"/>
    </row>
    <row r="36" spans="16:23">
      <c r="P36" s="10"/>
      <c r="R36"/>
      <c r="S36" s="10"/>
      <c r="W36"/>
    </row>
  </sheetData>
  <mergeCells count="12">
    <mergeCell ref="B1:Q1"/>
    <mergeCell ref="A1:A2"/>
    <mergeCell ref="R1:R2"/>
    <mergeCell ref="S1:S2"/>
    <mergeCell ref="T1:T2"/>
    <mergeCell ref="Z1:Z2"/>
    <mergeCell ref="AA1:AA2"/>
    <mergeCell ref="U1:U2"/>
    <mergeCell ref="V1:V2"/>
    <mergeCell ref="W1:W2"/>
    <mergeCell ref="X1:X2"/>
    <mergeCell ref="Y1:Y2"/>
  </mergeCells>
  <phoneticPr fontId="1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B24"/>
  <sheetViews>
    <sheetView workbookViewId="0">
      <selection activeCell="F30" sqref="F30"/>
    </sheetView>
  </sheetViews>
  <sheetFormatPr defaultColWidth="9" defaultRowHeight="14.25"/>
  <cols>
    <col min="18" max="18" width="9" style="10"/>
    <col min="21" max="21" width="9" style="10"/>
    <col min="23" max="23" width="9" style="10"/>
  </cols>
  <sheetData>
    <row r="1" spans="1:28" ht="15">
      <c r="A1" s="99" t="s">
        <v>0</v>
      </c>
      <c r="B1" s="99" t="s">
        <v>1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97" t="s">
        <v>2</v>
      </c>
      <c r="S1" s="105" t="s">
        <v>3</v>
      </c>
      <c r="T1" s="107" t="s">
        <v>4</v>
      </c>
      <c r="U1" s="97" t="s">
        <v>5</v>
      </c>
      <c r="V1" s="99" t="s">
        <v>6</v>
      </c>
      <c r="W1" s="101" t="s">
        <v>7</v>
      </c>
      <c r="X1" s="91" t="s">
        <v>8</v>
      </c>
      <c r="Y1" s="91" t="s">
        <v>9</v>
      </c>
      <c r="Z1" s="91" t="s">
        <v>10</v>
      </c>
      <c r="AA1" s="93" t="s">
        <v>11</v>
      </c>
      <c r="AB1" s="95" t="s">
        <v>12</v>
      </c>
    </row>
    <row r="2" spans="1:28" ht="14.25" customHeight="1">
      <c r="A2" s="100"/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4" t="s">
        <v>24</v>
      </c>
      <c r="N2" s="4" t="s">
        <v>25</v>
      </c>
      <c r="O2" s="4" t="s">
        <v>26</v>
      </c>
      <c r="P2" s="4" t="s">
        <v>27</v>
      </c>
      <c r="Q2" s="4" t="s">
        <v>28</v>
      </c>
      <c r="R2" s="98"/>
      <c r="S2" s="106"/>
      <c r="T2" s="108"/>
      <c r="U2" s="98"/>
      <c r="V2" s="100"/>
      <c r="W2" s="102"/>
      <c r="X2" s="132"/>
      <c r="Y2" s="132"/>
      <c r="Z2" s="132"/>
      <c r="AA2" s="134"/>
      <c r="AB2" s="135"/>
    </row>
    <row r="3" spans="1:28">
      <c r="A3" s="15" t="s">
        <v>135</v>
      </c>
      <c r="B3" s="15">
        <v>88</v>
      </c>
      <c r="C3" s="15" t="s">
        <v>30</v>
      </c>
      <c r="D3" s="15">
        <v>82</v>
      </c>
      <c r="E3" s="15">
        <v>1</v>
      </c>
      <c r="F3" s="15">
        <v>83</v>
      </c>
      <c r="G3" s="15">
        <v>1</v>
      </c>
      <c r="H3" s="15">
        <v>89</v>
      </c>
      <c r="I3" s="15">
        <v>2</v>
      </c>
      <c r="J3" s="15">
        <v>77</v>
      </c>
      <c r="K3" s="15">
        <v>2</v>
      </c>
      <c r="L3" s="15">
        <v>83</v>
      </c>
      <c r="M3" s="15" t="s">
        <v>34</v>
      </c>
      <c r="N3" s="15">
        <v>79</v>
      </c>
      <c r="O3" s="15">
        <v>2</v>
      </c>
      <c r="P3" s="15"/>
      <c r="Q3" s="15"/>
      <c r="R3" s="16">
        <f t="shared" ref="R3:R24" si="0">(B3*C3+D3*E3+F3*G3+H3*I3+J3*K3+L3*M3+N3*O3+P3*Q3)/(C3+E3+G3+I3+K3+M3+O3+Q3)</f>
        <v>83.090909090909093</v>
      </c>
      <c r="S3" s="15">
        <f>C3+E3+G3+I3+K3+M3+O3+Q3</f>
        <v>11</v>
      </c>
      <c r="T3" s="15"/>
      <c r="U3" s="16">
        <v>84.5</v>
      </c>
      <c r="V3" s="15">
        <v>4</v>
      </c>
      <c r="W3" s="16">
        <f t="shared" ref="W3:W24" si="1">R3*0.4+U3*0.6</f>
        <v>83.936363636363637</v>
      </c>
      <c r="X3" s="15"/>
      <c r="Y3" s="15"/>
      <c r="Z3" s="15"/>
      <c r="AA3" s="17"/>
      <c r="AB3" s="18"/>
    </row>
    <row r="4" spans="1:28">
      <c r="A4" s="15" t="s">
        <v>136</v>
      </c>
      <c r="B4" s="15">
        <v>88</v>
      </c>
      <c r="C4" s="15" t="s">
        <v>30</v>
      </c>
      <c r="D4" s="15">
        <v>89</v>
      </c>
      <c r="E4" s="15">
        <v>2</v>
      </c>
      <c r="F4" s="15">
        <v>82</v>
      </c>
      <c r="G4" s="15">
        <v>1</v>
      </c>
      <c r="H4" s="15">
        <v>83</v>
      </c>
      <c r="I4" s="15">
        <v>1</v>
      </c>
      <c r="J4" s="15">
        <v>84</v>
      </c>
      <c r="K4" s="15">
        <v>1</v>
      </c>
      <c r="L4" s="15"/>
      <c r="M4" s="15"/>
      <c r="N4" s="15"/>
      <c r="O4" s="15"/>
      <c r="P4" s="15"/>
      <c r="Q4" s="15"/>
      <c r="R4" s="16">
        <f t="shared" si="0"/>
        <v>86.142857142857139</v>
      </c>
      <c r="S4" s="15">
        <f t="shared" ref="S4:S24" si="2">C4+E4+G4+I4+K4+M4+O4+Q4</f>
        <v>7</v>
      </c>
      <c r="T4" s="15"/>
      <c r="U4" s="16">
        <v>85</v>
      </c>
      <c r="V4" s="15">
        <v>4</v>
      </c>
      <c r="W4" s="16">
        <f t="shared" si="1"/>
        <v>85.457142857142856</v>
      </c>
      <c r="X4" s="15"/>
      <c r="Y4" s="15"/>
      <c r="Z4" s="15"/>
      <c r="AA4" s="19"/>
      <c r="AB4" s="18"/>
    </row>
    <row r="5" spans="1:28">
      <c r="A5" s="15" t="s">
        <v>137</v>
      </c>
      <c r="B5" s="15">
        <v>73</v>
      </c>
      <c r="C5" s="15" t="s">
        <v>30</v>
      </c>
      <c r="D5" s="15">
        <v>89</v>
      </c>
      <c r="E5" s="15">
        <v>2</v>
      </c>
      <c r="F5" s="15">
        <v>84</v>
      </c>
      <c r="G5" s="15">
        <v>2</v>
      </c>
      <c r="H5" s="15">
        <v>84</v>
      </c>
      <c r="I5" s="15">
        <v>1</v>
      </c>
      <c r="J5" s="15">
        <v>81</v>
      </c>
      <c r="K5" s="15">
        <v>1</v>
      </c>
      <c r="L5" s="15"/>
      <c r="M5" s="15"/>
      <c r="N5" s="15"/>
      <c r="O5" s="15"/>
      <c r="P5" s="15"/>
      <c r="Q5" s="15"/>
      <c r="R5" s="16">
        <f t="shared" si="0"/>
        <v>82.125</v>
      </c>
      <c r="S5" s="15">
        <f t="shared" si="2"/>
        <v>8</v>
      </c>
      <c r="T5" s="15"/>
      <c r="U5" s="16">
        <v>81.95</v>
      </c>
      <c r="V5" s="15">
        <v>4</v>
      </c>
      <c r="W5" s="16">
        <f t="shared" si="1"/>
        <v>82.02000000000001</v>
      </c>
      <c r="X5" s="15"/>
      <c r="Y5" s="15"/>
      <c r="Z5" s="15"/>
      <c r="AA5" s="19"/>
      <c r="AB5" s="18"/>
    </row>
    <row r="6" spans="1:28">
      <c r="A6" s="15" t="s">
        <v>138</v>
      </c>
      <c r="B6" s="15">
        <v>81</v>
      </c>
      <c r="C6" s="15">
        <v>2</v>
      </c>
      <c r="D6" s="15" t="s">
        <v>33</v>
      </c>
      <c r="E6" s="15">
        <v>2</v>
      </c>
      <c r="F6" s="15">
        <v>87</v>
      </c>
      <c r="G6" s="15">
        <v>2</v>
      </c>
      <c r="H6" s="15">
        <v>80</v>
      </c>
      <c r="I6" s="15">
        <v>1</v>
      </c>
      <c r="J6" s="15">
        <v>82</v>
      </c>
      <c r="K6" s="15">
        <v>1</v>
      </c>
      <c r="L6" s="15">
        <v>78</v>
      </c>
      <c r="M6" s="15">
        <v>2</v>
      </c>
      <c r="N6" s="15"/>
      <c r="O6" s="15"/>
      <c r="P6" s="15"/>
      <c r="Q6" s="15"/>
      <c r="R6" s="16">
        <f t="shared" si="0"/>
        <v>81.599999999999994</v>
      </c>
      <c r="S6" s="15">
        <f>C6+E6+G6+I6+K6+M6+O6+Q6</f>
        <v>10</v>
      </c>
      <c r="T6" s="15"/>
      <c r="U6" s="16">
        <v>80.89</v>
      </c>
      <c r="V6" s="15">
        <v>4</v>
      </c>
      <c r="W6" s="16">
        <f t="shared" si="1"/>
        <v>81.174000000000007</v>
      </c>
      <c r="X6" s="15"/>
      <c r="Y6" s="15"/>
      <c r="Z6" s="15"/>
      <c r="AA6" s="19"/>
      <c r="AB6" s="18"/>
    </row>
    <row r="7" spans="1:28">
      <c r="A7" s="15" t="s">
        <v>139</v>
      </c>
      <c r="B7" s="15">
        <v>82</v>
      </c>
      <c r="C7" s="15" t="s">
        <v>30</v>
      </c>
      <c r="D7" s="15">
        <v>83</v>
      </c>
      <c r="E7" s="15">
        <v>2</v>
      </c>
      <c r="F7" s="15">
        <v>80</v>
      </c>
      <c r="G7" s="15" t="s">
        <v>34</v>
      </c>
      <c r="H7" s="15" t="s">
        <v>31</v>
      </c>
      <c r="I7" s="15">
        <v>1</v>
      </c>
      <c r="J7" s="15">
        <v>78</v>
      </c>
      <c r="K7" s="15">
        <v>2</v>
      </c>
      <c r="L7" s="15"/>
      <c r="M7" s="15"/>
      <c r="N7" s="15"/>
      <c r="O7" s="15"/>
      <c r="P7" s="15"/>
      <c r="Q7" s="15"/>
      <c r="R7" s="16">
        <f t="shared" si="0"/>
        <v>81.25</v>
      </c>
      <c r="S7" s="15">
        <f t="shared" si="2"/>
        <v>8</v>
      </c>
      <c r="T7" s="15"/>
      <c r="U7" s="16">
        <v>81.790000000000006</v>
      </c>
      <c r="V7" s="15">
        <v>4</v>
      </c>
      <c r="W7" s="16">
        <f t="shared" si="1"/>
        <v>81.574000000000012</v>
      </c>
      <c r="X7" s="15"/>
      <c r="Y7" s="15"/>
      <c r="Z7" s="15"/>
      <c r="AA7" s="17"/>
      <c r="AB7" s="18"/>
    </row>
    <row r="8" spans="1:28">
      <c r="A8" s="15" t="s">
        <v>140</v>
      </c>
      <c r="B8" s="15">
        <v>85</v>
      </c>
      <c r="C8" s="15" t="s">
        <v>30</v>
      </c>
      <c r="D8" s="15">
        <v>84</v>
      </c>
      <c r="E8" s="15">
        <v>2</v>
      </c>
      <c r="F8" s="15">
        <v>81</v>
      </c>
      <c r="G8" s="15">
        <v>1</v>
      </c>
      <c r="H8" s="15">
        <v>77</v>
      </c>
      <c r="I8" s="15">
        <v>2</v>
      </c>
      <c r="J8" s="15">
        <v>82</v>
      </c>
      <c r="K8" s="15">
        <v>1</v>
      </c>
      <c r="L8" s="15"/>
      <c r="M8" s="15"/>
      <c r="N8" s="15"/>
      <c r="O8" s="15"/>
      <c r="P8" s="15"/>
      <c r="Q8" s="15"/>
      <c r="R8" s="16">
        <f t="shared" si="0"/>
        <v>81.875</v>
      </c>
      <c r="S8" s="15">
        <f>C8+E8+G8+I8+K8+M8+O8+Q8</f>
        <v>8</v>
      </c>
      <c r="T8" s="15"/>
      <c r="U8" s="16">
        <v>82.58</v>
      </c>
      <c r="V8" s="15">
        <v>4</v>
      </c>
      <c r="W8" s="16">
        <f t="shared" si="1"/>
        <v>82.298000000000002</v>
      </c>
      <c r="X8" s="15"/>
      <c r="Y8" s="15"/>
      <c r="Z8" s="15"/>
      <c r="AA8" s="19"/>
      <c r="AB8" s="18"/>
    </row>
    <row r="9" spans="1:28">
      <c r="A9" s="15" t="s">
        <v>141</v>
      </c>
      <c r="B9" s="15">
        <v>81</v>
      </c>
      <c r="C9" s="15">
        <v>2</v>
      </c>
      <c r="D9" s="15" t="s">
        <v>32</v>
      </c>
      <c r="E9" s="15">
        <v>2</v>
      </c>
      <c r="F9" s="15">
        <v>78</v>
      </c>
      <c r="G9" s="15">
        <v>1</v>
      </c>
      <c r="H9" s="15">
        <v>82</v>
      </c>
      <c r="I9" s="15">
        <v>1</v>
      </c>
      <c r="J9" s="15">
        <v>85</v>
      </c>
      <c r="K9" s="15">
        <v>2</v>
      </c>
      <c r="L9" s="15">
        <v>87</v>
      </c>
      <c r="M9" s="15">
        <v>2</v>
      </c>
      <c r="N9" s="15">
        <v>83</v>
      </c>
      <c r="O9" s="15">
        <v>1</v>
      </c>
      <c r="P9" s="15"/>
      <c r="Q9" s="15"/>
      <c r="R9" s="16">
        <f t="shared" si="0"/>
        <v>82.272727272727266</v>
      </c>
      <c r="S9" s="15">
        <f t="shared" si="2"/>
        <v>11</v>
      </c>
      <c r="T9" s="15"/>
      <c r="U9" s="16">
        <v>77.209999999999994</v>
      </c>
      <c r="V9" s="15">
        <v>4</v>
      </c>
      <c r="W9" s="16">
        <f t="shared" si="1"/>
        <v>79.2350909090909</v>
      </c>
      <c r="X9" s="15"/>
      <c r="Y9" s="15"/>
      <c r="Z9" s="15"/>
      <c r="AA9" s="19"/>
      <c r="AB9" s="18"/>
    </row>
    <row r="10" spans="1:28">
      <c r="A10" s="15" t="s">
        <v>142</v>
      </c>
      <c r="B10" s="15">
        <v>85</v>
      </c>
      <c r="C10" s="15" t="s">
        <v>30</v>
      </c>
      <c r="D10" s="15">
        <v>86</v>
      </c>
      <c r="E10" s="15">
        <v>2</v>
      </c>
      <c r="F10" s="15">
        <v>75</v>
      </c>
      <c r="G10" s="15">
        <v>1</v>
      </c>
      <c r="H10" s="15">
        <v>78</v>
      </c>
      <c r="I10" s="15">
        <v>1</v>
      </c>
      <c r="J10" s="15">
        <v>79</v>
      </c>
      <c r="K10" s="15">
        <v>2</v>
      </c>
      <c r="L10" s="15"/>
      <c r="M10" s="15"/>
      <c r="N10" s="15"/>
      <c r="O10" s="15"/>
      <c r="P10" s="15"/>
      <c r="Q10" s="15"/>
      <c r="R10" s="16">
        <f t="shared" si="0"/>
        <v>81.625</v>
      </c>
      <c r="S10" s="15">
        <f t="shared" si="2"/>
        <v>8</v>
      </c>
      <c r="T10" s="15"/>
      <c r="U10" s="16">
        <v>80</v>
      </c>
      <c r="V10" s="15">
        <v>4</v>
      </c>
      <c r="W10" s="16">
        <f t="shared" si="1"/>
        <v>80.650000000000006</v>
      </c>
      <c r="X10" s="15"/>
      <c r="Y10" s="15"/>
      <c r="Z10" s="15"/>
      <c r="AA10" s="19"/>
      <c r="AB10" s="18"/>
    </row>
    <row r="11" spans="1:28">
      <c r="A11" s="15" t="s">
        <v>143</v>
      </c>
      <c r="B11" s="15">
        <v>86</v>
      </c>
      <c r="C11" s="15" t="s">
        <v>30</v>
      </c>
      <c r="D11" s="15">
        <v>83</v>
      </c>
      <c r="E11" s="15">
        <v>2</v>
      </c>
      <c r="F11" s="15">
        <v>82</v>
      </c>
      <c r="G11" s="15">
        <v>1</v>
      </c>
      <c r="H11" s="15">
        <v>86</v>
      </c>
      <c r="I11" s="15">
        <v>1</v>
      </c>
      <c r="J11" s="15">
        <v>79</v>
      </c>
      <c r="K11" s="15">
        <v>1</v>
      </c>
      <c r="L11" s="15">
        <v>80</v>
      </c>
      <c r="M11" s="15" t="s">
        <v>30</v>
      </c>
      <c r="N11" s="15"/>
      <c r="O11" s="15"/>
      <c r="P11" s="15"/>
      <c r="Q11" s="15"/>
      <c r="R11" s="16">
        <f t="shared" si="0"/>
        <v>82.777777777777771</v>
      </c>
      <c r="S11" s="15">
        <f t="shared" si="2"/>
        <v>9</v>
      </c>
      <c r="T11" s="15"/>
      <c r="U11" s="16">
        <v>77.94</v>
      </c>
      <c r="V11" s="15">
        <v>4</v>
      </c>
      <c r="W11" s="16">
        <f t="shared" si="1"/>
        <v>79.875111111111096</v>
      </c>
      <c r="X11" s="15"/>
      <c r="Y11" s="15"/>
      <c r="Z11" s="15"/>
      <c r="AA11" s="19"/>
      <c r="AB11" s="18"/>
    </row>
    <row r="12" spans="1:28">
      <c r="A12" s="15" t="s">
        <v>144</v>
      </c>
      <c r="B12" s="15">
        <v>87</v>
      </c>
      <c r="C12" s="15" t="s">
        <v>30</v>
      </c>
      <c r="D12" s="15">
        <v>84</v>
      </c>
      <c r="E12" s="15">
        <v>2</v>
      </c>
      <c r="F12" s="15">
        <v>81</v>
      </c>
      <c r="G12" s="15">
        <v>1</v>
      </c>
      <c r="H12" s="15">
        <v>78</v>
      </c>
      <c r="I12" s="15">
        <v>3</v>
      </c>
      <c r="J12" s="15">
        <v>80</v>
      </c>
      <c r="K12" s="15">
        <v>2</v>
      </c>
      <c r="L12" s="15">
        <v>82</v>
      </c>
      <c r="M12" s="15" t="s">
        <v>34</v>
      </c>
      <c r="N12" s="15"/>
      <c r="O12" s="15"/>
      <c r="P12" s="15"/>
      <c r="Q12" s="15"/>
      <c r="R12" s="16">
        <f t="shared" si="0"/>
        <v>81.727272727272734</v>
      </c>
      <c r="S12" s="15">
        <f t="shared" si="2"/>
        <v>11</v>
      </c>
      <c r="T12" s="15"/>
      <c r="U12" s="16">
        <v>77.8</v>
      </c>
      <c r="V12" s="15">
        <v>4</v>
      </c>
      <c r="W12" s="16">
        <f t="shared" si="1"/>
        <v>79.370909090909095</v>
      </c>
      <c r="X12" s="15"/>
      <c r="Y12" s="15"/>
      <c r="Z12" s="15"/>
      <c r="AA12" s="19"/>
      <c r="AB12" s="18"/>
    </row>
    <row r="13" spans="1:28">
      <c r="A13" s="15" t="s">
        <v>145</v>
      </c>
      <c r="B13" s="15" t="s">
        <v>32</v>
      </c>
      <c r="C13" s="15">
        <v>2</v>
      </c>
      <c r="D13" s="15" t="s">
        <v>47</v>
      </c>
      <c r="E13" s="15">
        <v>2</v>
      </c>
      <c r="F13" s="15">
        <v>81</v>
      </c>
      <c r="G13" s="15">
        <v>2</v>
      </c>
      <c r="H13" s="15">
        <v>53</v>
      </c>
      <c r="I13" s="15">
        <v>1</v>
      </c>
      <c r="J13" s="15">
        <v>83</v>
      </c>
      <c r="K13" s="15">
        <v>1</v>
      </c>
      <c r="L13" s="15"/>
      <c r="M13" s="15"/>
      <c r="N13" s="15"/>
      <c r="O13" s="15"/>
      <c r="P13" s="15"/>
      <c r="Q13" s="15"/>
      <c r="R13" s="16">
        <f t="shared" si="0"/>
        <v>78.25</v>
      </c>
      <c r="S13" s="15">
        <f t="shared" si="2"/>
        <v>8</v>
      </c>
      <c r="T13" s="15"/>
      <c r="U13" s="16">
        <v>82.32</v>
      </c>
      <c r="V13" s="15">
        <v>4</v>
      </c>
      <c r="W13" s="16">
        <f t="shared" si="1"/>
        <v>80.691999999999993</v>
      </c>
      <c r="X13" s="15"/>
      <c r="Y13" s="15"/>
      <c r="Z13" s="15"/>
      <c r="AA13" s="19"/>
      <c r="AB13" s="18"/>
    </row>
    <row r="14" spans="1:28">
      <c r="A14" s="15" t="s">
        <v>146</v>
      </c>
      <c r="B14" s="15">
        <v>69</v>
      </c>
      <c r="C14" s="15" t="s">
        <v>30</v>
      </c>
      <c r="D14" s="15">
        <v>81</v>
      </c>
      <c r="E14" s="15">
        <v>2</v>
      </c>
      <c r="F14" s="15">
        <v>89</v>
      </c>
      <c r="G14" s="15">
        <v>2</v>
      </c>
      <c r="H14" s="15">
        <v>84</v>
      </c>
      <c r="I14" s="15">
        <v>1</v>
      </c>
      <c r="J14" s="15">
        <v>80</v>
      </c>
      <c r="K14" s="15">
        <v>1</v>
      </c>
      <c r="L14" s="15">
        <v>80</v>
      </c>
      <c r="M14" s="15" t="s">
        <v>30</v>
      </c>
      <c r="N14" s="15"/>
      <c r="O14" s="15"/>
      <c r="P14" s="15"/>
      <c r="Q14" s="15"/>
      <c r="R14" s="16">
        <f t="shared" si="0"/>
        <v>80.2</v>
      </c>
      <c r="S14" s="15">
        <f t="shared" si="2"/>
        <v>10</v>
      </c>
      <c r="T14" s="15"/>
      <c r="U14" s="16">
        <v>82.82</v>
      </c>
      <c r="V14" s="15">
        <v>4</v>
      </c>
      <c r="W14" s="16">
        <f t="shared" si="1"/>
        <v>81.771999999999991</v>
      </c>
      <c r="X14" s="15"/>
      <c r="Y14" s="15"/>
      <c r="Z14" s="15"/>
      <c r="AA14" s="19"/>
      <c r="AB14" s="18"/>
    </row>
    <row r="15" spans="1:28">
      <c r="A15" s="15" t="s">
        <v>147</v>
      </c>
      <c r="B15" s="15">
        <v>87</v>
      </c>
      <c r="C15" s="15" t="s">
        <v>30</v>
      </c>
      <c r="D15" s="15">
        <v>80</v>
      </c>
      <c r="E15" s="15">
        <v>2</v>
      </c>
      <c r="F15" s="15">
        <v>80</v>
      </c>
      <c r="G15" s="15">
        <v>2</v>
      </c>
      <c r="H15" s="15">
        <v>80</v>
      </c>
      <c r="I15" s="15">
        <v>1</v>
      </c>
      <c r="J15" s="15">
        <v>85</v>
      </c>
      <c r="K15" s="15">
        <v>1</v>
      </c>
      <c r="L15" s="15">
        <v>83</v>
      </c>
      <c r="M15" s="15" t="s">
        <v>30</v>
      </c>
      <c r="N15" s="15"/>
      <c r="O15" s="15"/>
      <c r="P15" s="15"/>
      <c r="Q15" s="15"/>
      <c r="R15" s="16">
        <f t="shared" si="0"/>
        <v>82.5</v>
      </c>
      <c r="S15" s="15">
        <f t="shared" si="2"/>
        <v>10</v>
      </c>
      <c r="T15" s="15"/>
      <c r="U15" s="16">
        <v>80.38</v>
      </c>
      <c r="V15" s="15">
        <v>4</v>
      </c>
      <c r="W15" s="16">
        <f t="shared" si="1"/>
        <v>81.227999999999994</v>
      </c>
      <c r="X15" s="15"/>
      <c r="Y15" s="15"/>
      <c r="Z15" s="15"/>
      <c r="AA15" s="19"/>
      <c r="AB15" s="18"/>
    </row>
    <row r="16" spans="1:28">
      <c r="A16" s="15" t="s">
        <v>148</v>
      </c>
      <c r="B16" s="15">
        <v>88</v>
      </c>
      <c r="C16" s="15" t="s">
        <v>30</v>
      </c>
      <c r="D16" s="15">
        <v>79</v>
      </c>
      <c r="E16" s="15">
        <v>2</v>
      </c>
      <c r="F16" s="15">
        <v>86</v>
      </c>
      <c r="G16" s="15">
        <v>2</v>
      </c>
      <c r="H16" s="15">
        <v>84</v>
      </c>
      <c r="I16" s="15">
        <v>1</v>
      </c>
      <c r="J16" s="15">
        <v>86</v>
      </c>
      <c r="K16" s="15">
        <v>1</v>
      </c>
      <c r="L16" s="15">
        <v>87</v>
      </c>
      <c r="M16" s="15" t="s">
        <v>34</v>
      </c>
      <c r="N16" s="15">
        <v>83</v>
      </c>
      <c r="O16" s="15">
        <v>2</v>
      </c>
      <c r="P16" s="15"/>
      <c r="Q16" s="15"/>
      <c r="R16" s="16">
        <f t="shared" si="0"/>
        <v>84.454545454545453</v>
      </c>
      <c r="S16" s="15">
        <f t="shared" si="2"/>
        <v>11</v>
      </c>
      <c r="T16" s="15"/>
      <c r="U16" s="16">
        <v>83.81</v>
      </c>
      <c r="V16" s="15">
        <v>4</v>
      </c>
      <c r="W16" s="16">
        <f t="shared" si="1"/>
        <v>84.067818181818183</v>
      </c>
      <c r="X16" s="15"/>
      <c r="Y16" s="15"/>
      <c r="Z16" s="15"/>
      <c r="AA16" s="19"/>
      <c r="AB16" s="18"/>
    </row>
    <row r="17" spans="1:28">
      <c r="A17" s="15" t="s">
        <v>149</v>
      </c>
      <c r="B17" s="15">
        <v>87</v>
      </c>
      <c r="C17" s="15" t="s">
        <v>30</v>
      </c>
      <c r="D17" s="15">
        <v>89</v>
      </c>
      <c r="E17" s="15">
        <v>2</v>
      </c>
      <c r="F17" s="15">
        <v>81</v>
      </c>
      <c r="G17" s="15">
        <v>2</v>
      </c>
      <c r="H17" s="15">
        <v>78</v>
      </c>
      <c r="I17" s="15">
        <v>1</v>
      </c>
      <c r="J17" s="15">
        <v>74</v>
      </c>
      <c r="K17" s="15">
        <v>2</v>
      </c>
      <c r="L17" s="15">
        <v>81</v>
      </c>
      <c r="M17" s="15" t="s">
        <v>34</v>
      </c>
      <c r="N17" s="15"/>
      <c r="O17" s="15"/>
      <c r="P17" s="15"/>
      <c r="Q17" s="15"/>
      <c r="R17" s="16">
        <f t="shared" si="0"/>
        <v>82.1</v>
      </c>
      <c r="S17" s="15">
        <f t="shared" si="2"/>
        <v>10</v>
      </c>
      <c r="T17" s="15"/>
      <c r="U17" s="16">
        <v>80.88</v>
      </c>
      <c r="V17" s="15">
        <v>4</v>
      </c>
      <c r="W17" s="16">
        <f t="shared" si="1"/>
        <v>81.367999999999995</v>
      </c>
      <c r="X17" s="15"/>
      <c r="Y17" s="15"/>
      <c r="Z17" s="15"/>
      <c r="AA17" s="19"/>
      <c r="AB17" s="18"/>
    </row>
    <row r="18" spans="1:28">
      <c r="A18" s="15" t="s">
        <v>150</v>
      </c>
      <c r="B18" s="15">
        <v>83</v>
      </c>
      <c r="C18" s="15">
        <v>2</v>
      </c>
      <c r="D18" s="15" t="s">
        <v>33</v>
      </c>
      <c r="E18" s="15">
        <v>2</v>
      </c>
      <c r="F18" s="15">
        <v>82</v>
      </c>
      <c r="G18" s="15">
        <v>1</v>
      </c>
      <c r="H18" s="15">
        <v>69</v>
      </c>
      <c r="I18" s="15">
        <v>2</v>
      </c>
      <c r="J18" s="15">
        <v>79</v>
      </c>
      <c r="K18" s="15">
        <v>2</v>
      </c>
      <c r="L18" s="15">
        <v>80</v>
      </c>
      <c r="M18" s="15">
        <v>1</v>
      </c>
      <c r="N18" s="15"/>
      <c r="O18" s="15"/>
      <c r="P18" s="15"/>
      <c r="Q18" s="15"/>
      <c r="R18" s="16">
        <f t="shared" si="0"/>
        <v>78.599999999999994</v>
      </c>
      <c r="S18" s="15">
        <f t="shared" si="2"/>
        <v>10</v>
      </c>
      <c r="T18" s="15"/>
      <c r="U18" s="16">
        <v>81</v>
      </c>
      <c r="V18" s="15">
        <v>4</v>
      </c>
      <c r="W18" s="16">
        <f t="shared" si="1"/>
        <v>80.039999999999992</v>
      </c>
      <c r="X18" s="15"/>
      <c r="Y18" s="15"/>
      <c r="Z18" s="15"/>
      <c r="AA18" s="19"/>
      <c r="AB18" s="18"/>
    </row>
    <row r="19" spans="1:28">
      <c r="A19" s="15" t="s">
        <v>151</v>
      </c>
      <c r="B19" s="15">
        <v>88</v>
      </c>
      <c r="C19" s="15" t="s">
        <v>30</v>
      </c>
      <c r="D19" s="15">
        <v>78</v>
      </c>
      <c r="E19" s="15">
        <v>1</v>
      </c>
      <c r="F19" s="15">
        <v>81</v>
      </c>
      <c r="G19" s="15">
        <v>1</v>
      </c>
      <c r="H19" s="15">
        <v>85</v>
      </c>
      <c r="I19" s="15">
        <v>2</v>
      </c>
      <c r="J19" s="15">
        <v>78</v>
      </c>
      <c r="K19" s="15">
        <v>2</v>
      </c>
      <c r="L19" s="15">
        <v>88</v>
      </c>
      <c r="M19" s="15" t="s">
        <v>30</v>
      </c>
      <c r="N19" s="15">
        <v>85</v>
      </c>
      <c r="O19" s="15">
        <v>1</v>
      </c>
      <c r="P19" s="15">
        <v>75</v>
      </c>
      <c r="Q19" s="15">
        <v>2</v>
      </c>
      <c r="R19" s="16">
        <f t="shared" si="0"/>
        <v>82.461538461538467</v>
      </c>
      <c r="S19" s="15">
        <f t="shared" si="2"/>
        <v>13</v>
      </c>
      <c r="T19" s="15"/>
      <c r="U19" s="16">
        <v>81.69</v>
      </c>
      <c r="V19" s="15">
        <v>4</v>
      </c>
      <c r="W19" s="16">
        <f t="shared" si="1"/>
        <v>81.998615384615391</v>
      </c>
      <c r="X19" s="15"/>
      <c r="Y19" s="15"/>
      <c r="Z19" s="15"/>
      <c r="AA19" s="19"/>
      <c r="AB19" s="18"/>
    </row>
    <row r="20" spans="1:28">
      <c r="A20" s="15" t="s">
        <v>152</v>
      </c>
      <c r="B20" s="15">
        <v>69</v>
      </c>
      <c r="C20" s="15">
        <v>2</v>
      </c>
      <c r="D20" s="15" t="s">
        <v>38</v>
      </c>
      <c r="E20" s="15">
        <v>2</v>
      </c>
      <c r="F20" s="15">
        <v>80</v>
      </c>
      <c r="G20" s="15">
        <v>2</v>
      </c>
      <c r="H20" s="15">
        <v>79</v>
      </c>
      <c r="I20" s="15">
        <v>1</v>
      </c>
      <c r="J20" s="15">
        <v>81</v>
      </c>
      <c r="K20" s="15">
        <v>1</v>
      </c>
      <c r="L20" s="15">
        <v>79</v>
      </c>
      <c r="M20" s="15">
        <v>2</v>
      </c>
      <c r="N20" s="15"/>
      <c r="O20" s="15"/>
      <c r="P20" s="15"/>
      <c r="Q20" s="15"/>
      <c r="R20" s="16">
        <f t="shared" si="0"/>
        <v>78.2</v>
      </c>
      <c r="S20" s="15">
        <f t="shared" si="2"/>
        <v>10</v>
      </c>
      <c r="T20" s="15"/>
      <c r="U20" s="16">
        <v>82.35</v>
      </c>
      <c r="V20" s="15">
        <v>4</v>
      </c>
      <c r="W20" s="16">
        <f t="shared" si="1"/>
        <v>80.69</v>
      </c>
      <c r="X20" s="15"/>
      <c r="Y20" s="15"/>
      <c r="Z20" s="15"/>
      <c r="AA20" s="19"/>
      <c r="AB20" s="18"/>
    </row>
    <row r="21" spans="1:28">
      <c r="A21" s="15" t="s">
        <v>153</v>
      </c>
      <c r="B21" s="15" t="s">
        <v>32</v>
      </c>
      <c r="C21" s="15">
        <v>2</v>
      </c>
      <c r="D21" s="15" t="s">
        <v>42</v>
      </c>
      <c r="E21" s="15">
        <v>2</v>
      </c>
      <c r="F21" s="15">
        <v>78</v>
      </c>
      <c r="G21" s="15">
        <v>3</v>
      </c>
      <c r="H21" s="15">
        <v>76</v>
      </c>
      <c r="I21" s="15">
        <v>1</v>
      </c>
      <c r="J21" s="15">
        <v>82</v>
      </c>
      <c r="K21" s="15">
        <v>2</v>
      </c>
      <c r="L21" s="15">
        <v>82</v>
      </c>
      <c r="M21" s="15">
        <v>1</v>
      </c>
      <c r="N21" s="15"/>
      <c r="O21" s="15"/>
      <c r="P21" s="15"/>
      <c r="Q21" s="15"/>
      <c r="R21" s="16">
        <f t="shared" si="0"/>
        <v>80.727272727272734</v>
      </c>
      <c r="S21" s="15">
        <f t="shared" si="2"/>
        <v>11</v>
      </c>
      <c r="T21" s="15"/>
      <c r="U21" s="16">
        <v>83.16</v>
      </c>
      <c r="V21" s="15">
        <v>4</v>
      </c>
      <c r="W21" s="16">
        <f t="shared" si="1"/>
        <v>82.186909090909097</v>
      </c>
      <c r="X21" s="15"/>
      <c r="Y21" s="15"/>
      <c r="Z21" s="15"/>
      <c r="AA21" s="19"/>
      <c r="AB21" s="18"/>
    </row>
    <row r="22" spans="1:28">
      <c r="A22" s="15" t="s">
        <v>154</v>
      </c>
      <c r="B22" s="15">
        <v>86</v>
      </c>
      <c r="C22" s="15" t="s">
        <v>30</v>
      </c>
      <c r="D22" s="15">
        <v>88</v>
      </c>
      <c r="E22" s="15">
        <v>2</v>
      </c>
      <c r="F22" s="15">
        <v>79</v>
      </c>
      <c r="G22" s="15">
        <v>1</v>
      </c>
      <c r="H22" s="15">
        <v>82</v>
      </c>
      <c r="I22" s="15">
        <v>1</v>
      </c>
      <c r="J22" s="15">
        <v>81</v>
      </c>
      <c r="K22" s="15">
        <v>2</v>
      </c>
      <c r="L22" s="15">
        <v>87</v>
      </c>
      <c r="M22" s="15" t="s">
        <v>30</v>
      </c>
      <c r="N22" s="15">
        <v>83</v>
      </c>
      <c r="O22" s="15">
        <v>1</v>
      </c>
      <c r="P22" s="15"/>
      <c r="Q22" s="15"/>
      <c r="R22" s="16">
        <f t="shared" si="0"/>
        <v>84.36363636363636</v>
      </c>
      <c r="S22" s="15">
        <f t="shared" si="2"/>
        <v>11</v>
      </c>
      <c r="T22" s="15"/>
      <c r="U22" s="16">
        <v>81.13</v>
      </c>
      <c r="V22" s="15">
        <v>4</v>
      </c>
      <c r="W22" s="16">
        <f t="shared" si="1"/>
        <v>82.423454545454547</v>
      </c>
      <c r="X22" s="15"/>
      <c r="Y22" s="15"/>
      <c r="Z22" s="15"/>
      <c r="AA22" s="19"/>
      <c r="AB22" s="18"/>
    </row>
    <row r="23" spans="1:28">
      <c r="A23" s="15" t="s">
        <v>155</v>
      </c>
      <c r="B23" s="15" t="s">
        <v>38</v>
      </c>
      <c r="C23" s="15">
        <v>2</v>
      </c>
      <c r="D23" s="15" t="s">
        <v>35</v>
      </c>
      <c r="E23" s="15">
        <v>2</v>
      </c>
      <c r="F23" s="15" t="s">
        <v>62</v>
      </c>
      <c r="G23" s="15" t="s">
        <v>30</v>
      </c>
      <c r="H23" s="15" t="s">
        <v>31</v>
      </c>
      <c r="I23" s="15" t="s">
        <v>34</v>
      </c>
      <c r="J23" s="15" t="s">
        <v>47</v>
      </c>
      <c r="K23" s="15" t="s">
        <v>34</v>
      </c>
      <c r="L23" s="15" t="s">
        <v>31</v>
      </c>
      <c r="M23" s="15">
        <v>1</v>
      </c>
      <c r="N23" s="15">
        <v>83</v>
      </c>
      <c r="O23" s="15">
        <v>2</v>
      </c>
      <c r="P23" s="15"/>
      <c r="Q23" s="15"/>
      <c r="R23" s="16">
        <f t="shared" si="0"/>
        <v>84.181818181818187</v>
      </c>
      <c r="S23" s="15">
        <f t="shared" si="2"/>
        <v>11</v>
      </c>
      <c r="T23" s="15"/>
      <c r="U23" s="16">
        <v>81.88</v>
      </c>
      <c r="V23" s="15">
        <v>4</v>
      </c>
      <c r="W23" s="16">
        <f t="shared" si="1"/>
        <v>82.800727272727272</v>
      </c>
      <c r="X23" s="15"/>
      <c r="Y23" s="15"/>
      <c r="Z23" s="15"/>
      <c r="AA23" s="17"/>
      <c r="AB23" s="18"/>
    </row>
    <row r="24" spans="1:28">
      <c r="A24" s="15" t="s">
        <v>156</v>
      </c>
      <c r="B24" s="15">
        <v>49</v>
      </c>
      <c r="C24" s="15" t="s">
        <v>30</v>
      </c>
      <c r="D24" s="15">
        <v>79</v>
      </c>
      <c r="E24" s="15">
        <v>2</v>
      </c>
      <c r="F24" s="15">
        <v>77</v>
      </c>
      <c r="G24" s="15">
        <v>2</v>
      </c>
      <c r="H24" s="15">
        <v>82</v>
      </c>
      <c r="I24" s="15">
        <v>1</v>
      </c>
      <c r="J24" s="15">
        <v>80</v>
      </c>
      <c r="K24" s="15">
        <v>1</v>
      </c>
      <c r="L24" s="15">
        <v>81</v>
      </c>
      <c r="M24" s="15" t="s">
        <v>30</v>
      </c>
      <c r="N24" s="15"/>
      <c r="O24" s="15"/>
      <c r="P24" s="15"/>
      <c r="Q24" s="15"/>
      <c r="R24" s="16">
        <f t="shared" si="0"/>
        <v>73.400000000000006</v>
      </c>
      <c r="S24" s="15">
        <f t="shared" si="2"/>
        <v>10</v>
      </c>
      <c r="T24" s="15"/>
      <c r="U24" s="16">
        <v>80.31</v>
      </c>
      <c r="V24" s="15">
        <v>4</v>
      </c>
      <c r="W24" s="16">
        <f t="shared" si="1"/>
        <v>77.546000000000006</v>
      </c>
      <c r="X24" s="15"/>
      <c r="Y24" s="15"/>
      <c r="Z24" s="15"/>
      <c r="AA24" s="19"/>
      <c r="AB24" s="18"/>
    </row>
  </sheetData>
  <mergeCells count="13">
    <mergeCell ref="B1:Q1"/>
    <mergeCell ref="A1:A2"/>
    <mergeCell ref="R1:R2"/>
    <mergeCell ref="S1:S2"/>
    <mergeCell ref="T1:T2"/>
    <mergeCell ref="Z1:Z2"/>
    <mergeCell ref="AA1:AA2"/>
    <mergeCell ref="AB1:AB2"/>
    <mergeCell ref="U1:U2"/>
    <mergeCell ref="V1:V2"/>
    <mergeCell ref="W1:W2"/>
    <mergeCell ref="X1:X2"/>
    <mergeCell ref="Y1:Y2"/>
  </mergeCells>
  <phoneticPr fontId="1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F55"/>
  <sheetViews>
    <sheetView workbookViewId="0">
      <selection activeCell="D3" sqref="D3"/>
    </sheetView>
  </sheetViews>
  <sheetFormatPr defaultColWidth="9" defaultRowHeight="14.25"/>
  <cols>
    <col min="19" max="19" width="8.5" customWidth="1"/>
    <col min="20" max="20" width="14.375" customWidth="1"/>
    <col min="24" max="24" width="11" customWidth="1"/>
  </cols>
  <sheetData>
    <row r="1" spans="1:32" ht="15" customHeight="1">
      <c r="A1" s="99" t="s">
        <v>0</v>
      </c>
      <c r="B1" s="138" t="s">
        <v>1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40"/>
      <c r="T1" s="97" t="s">
        <v>2</v>
      </c>
      <c r="U1" s="105" t="s">
        <v>3</v>
      </c>
      <c r="V1" s="107" t="s">
        <v>4</v>
      </c>
      <c r="W1" s="97" t="s">
        <v>5</v>
      </c>
      <c r="X1" s="99" t="s">
        <v>6</v>
      </c>
      <c r="Y1" s="137" t="s">
        <v>7</v>
      </c>
      <c r="Z1" s="91" t="s">
        <v>8</v>
      </c>
      <c r="AA1" s="91" t="s">
        <v>9</v>
      </c>
      <c r="AB1" s="91" t="s">
        <v>10</v>
      </c>
      <c r="AC1" s="93" t="s">
        <v>11</v>
      </c>
      <c r="AD1" s="95" t="s">
        <v>12</v>
      </c>
    </row>
    <row r="2" spans="1:32" ht="14.25" customHeight="1">
      <c r="A2" s="100"/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4" t="s">
        <v>24</v>
      </c>
      <c r="N2" s="4" t="s">
        <v>25</v>
      </c>
      <c r="O2" s="4" t="s">
        <v>26</v>
      </c>
      <c r="P2" s="4" t="s">
        <v>27</v>
      </c>
      <c r="Q2" s="4" t="s">
        <v>28</v>
      </c>
      <c r="R2" s="4" t="s">
        <v>324</v>
      </c>
      <c r="S2" s="4" t="s">
        <v>325</v>
      </c>
      <c r="T2" s="136"/>
      <c r="U2" s="106"/>
      <c r="V2" s="108"/>
      <c r="W2" s="136"/>
      <c r="X2" s="100"/>
      <c r="Y2" s="100"/>
      <c r="Z2" s="132"/>
      <c r="AA2" s="132"/>
      <c r="AB2" s="132"/>
      <c r="AC2" s="134"/>
      <c r="AD2" s="135"/>
    </row>
    <row r="3" spans="1:32" ht="13.9" customHeight="1">
      <c r="A3" s="85" t="s">
        <v>276</v>
      </c>
      <c r="B3" s="2" t="s">
        <v>197</v>
      </c>
      <c r="C3" s="2" t="s">
        <v>193</v>
      </c>
      <c r="D3" s="2" t="s">
        <v>277</v>
      </c>
      <c r="E3" s="2" t="s">
        <v>278</v>
      </c>
      <c r="F3" s="2" t="s">
        <v>279</v>
      </c>
      <c r="G3" s="2" t="s">
        <v>193</v>
      </c>
      <c r="H3" s="2" t="s">
        <v>204</v>
      </c>
      <c r="I3" s="2" t="s">
        <v>278</v>
      </c>
      <c r="J3" s="2" t="s">
        <v>280</v>
      </c>
      <c r="K3" s="2" t="s">
        <v>278</v>
      </c>
      <c r="L3" s="2" t="s">
        <v>192</v>
      </c>
      <c r="M3" s="2" t="s">
        <v>247</v>
      </c>
      <c r="N3" s="2" t="s">
        <v>281</v>
      </c>
      <c r="O3" s="2" t="s">
        <v>278</v>
      </c>
      <c r="P3" s="2" t="s">
        <v>280</v>
      </c>
      <c r="Q3" s="2" t="s">
        <v>278</v>
      </c>
      <c r="R3" s="2" t="s">
        <v>192</v>
      </c>
      <c r="S3" s="2" t="s">
        <v>247</v>
      </c>
      <c r="T3" s="6">
        <f>(B3*C3+D3*E3+F3*G3+H3*I3+J3*K3+L3*M3+N3*O3+P3*Q3+R3*S3)/(C3+E3+G3+I3+K3+M3+O3+Q3+S3)</f>
        <v>79.428571428571431</v>
      </c>
      <c r="U3" s="7">
        <f t="shared" ref="U3:U23" si="0">C3+E3+G3+I3+K3+M3+O3+Q3+S3</f>
        <v>21</v>
      </c>
      <c r="V3" s="7"/>
      <c r="W3" s="8">
        <v>80.55</v>
      </c>
      <c r="X3" s="7"/>
      <c r="Y3" s="6">
        <f t="shared" ref="Y3:Y23" si="1">T3*0.4+W3*0.6</f>
        <v>80.101428571428571</v>
      </c>
      <c r="Z3" s="8"/>
      <c r="AA3" s="8"/>
      <c r="AB3" s="2"/>
      <c r="AC3" s="2"/>
      <c r="AD3" s="2"/>
      <c r="AE3" s="2"/>
      <c r="AF3" s="2"/>
    </row>
    <row r="4" spans="1:32" ht="13.9" customHeight="1">
      <c r="A4" s="85" t="s">
        <v>282</v>
      </c>
      <c r="B4" s="2" t="s">
        <v>283</v>
      </c>
      <c r="C4" s="2" t="s">
        <v>193</v>
      </c>
      <c r="D4" s="2" t="s">
        <v>284</v>
      </c>
      <c r="E4" s="2" t="s">
        <v>278</v>
      </c>
      <c r="F4" s="2" t="s">
        <v>279</v>
      </c>
      <c r="G4" s="2" t="s">
        <v>193</v>
      </c>
      <c r="H4" s="2" t="s">
        <v>222</v>
      </c>
      <c r="I4" s="2" t="s">
        <v>278</v>
      </c>
      <c r="J4" s="2" t="s">
        <v>280</v>
      </c>
      <c r="K4" s="2" t="s">
        <v>278</v>
      </c>
      <c r="L4" s="2" t="s">
        <v>279</v>
      </c>
      <c r="M4" s="2" t="s">
        <v>247</v>
      </c>
      <c r="N4" s="2" t="s">
        <v>197</v>
      </c>
      <c r="O4" s="2" t="s">
        <v>278</v>
      </c>
      <c r="P4" s="2" t="s">
        <v>195</v>
      </c>
      <c r="Q4" s="2" t="s">
        <v>278</v>
      </c>
      <c r="R4" s="2" t="s">
        <v>195</v>
      </c>
      <c r="S4" s="2" t="s">
        <v>247</v>
      </c>
      <c r="T4" s="6">
        <f t="shared" ref="T4:T23" si="2">(B4*C4+D4*E4+F4*G4+H4*I4+J4*K4+L4*M4+N4*O4+P4*Q4+R4*S4)/(C4+E4+G4+I4+K4+M4+O4+Q4+S4)</f>
        <v>81</v>
      </c>
      <c r="U4" s="7">
        <f t="shared" si="0"/>
        <v>21</v>
      </c>
      <c r="V4" s="12"/>
      <c r="W4" s="13">
        <v>81.77</v>
      </c>
      <c r="X4" s="7"/>
      <c r="Y4" s="6">
        <f t="shared" si="1"/>
        <v>81.461999999999989</v>
      </c>
      <c r="Z4" s="8"/>
      <c r="AA4" s="8"/>
      <c r="AB4" s="2"/>
      <c r="AC4" s="2"/>
      <c r="AD4" s="2"/>
      <c r="AE4" s="2"/>
      <c r="AF4" s="2"/>
    </row>
    <row r="5" spans="1:32" ht="13.9" customHeight="1">
      <c r="A5" s="85" t="s">
        <v>285</v>
      </c>
      <c r="B5" s="2" t="s">
        <v>283</v>
      </c>
      <c r="C5" s="2" t="s">
        <v>193</v>
      </c>
      <c r="D5" s="2" t="s">
        <v>286</v>
      </c>
      <c r="E5" s="2" t="s">
        <v>278</v>
      </c>
      <c r="F5" s="2" t="s">
        <v>192</v>
      </c>
      <c r="G5" s="2" t="s">
        <v>193</v>
      </c>
      <c r="H5" s="2" t="s">
        <v>283</v>
      </c>
      <c r="I5" s="2" t="s">
        <v>278</v>
      </c>
      <c r="J5" s="2" t="s">
        <v>283</v>
      </c>
      <c r="K5" s="2" t="s">
        <v>278</v>
      </c>
      <c r="L5" s="2" t="s">
        <v>283</v>
      </c>
      <c r="M5" s="2" t="s">
        <v>247</v>
      </c>
      <c r="N5" s="2" t="s">
        <v>197</v>
      </c>
      <c r="O5" s="2" t="s">
        <v>278</v>
      </c>
      <c r="P5" s="2" t="s">
        <v>284</v>
      </c>
      <c r="Q5" s="2" t="s">
        <v>278</v>
      </c>
      <c r="R5" s="2" t="s">
        <v>280</v>
      </c>
      <c r="S5" s="2" t="s">
        <v>247</v>
      </c>
      <c r="T5" s="6">
        <f t="shared" si="2"/>
        <v>80.333333333333329</v>
      </c>
      <c r="U5" s="7">
        <f t="shared" si="0"/>
        <v>21</v>
      </c>
      <c r="V5" s="12"/>
      <c r="W5" s="13">
        <v>81.709999999999994</v>
      </c>
      <c r="X5" s="7"/>
      <c r="Y5" s="6">
        <f t="shared" si="1"/>
        <v>81.159333333333336</v>
      </c>
      <c r="Z5" s="8"/>
      <c r="AA5" s="8"/>
      <c r="AB5" s="2"/>
      <c r="AC5" s="2"/>
      <c r="AD5" s="2"/>
      <c r="AE5" s="2"/>
      <c r="AF5" s="2"/>
    </row>
    <row r="6" spans="1:32" ht="13.9" customHeight="1">
      <c r="A6" s="85" t="s">
        <v>287</v>
      </c>
      <c r="B6" s="2" t="s">
        <v>197</v>
      </c>
      <c r="C6" s="2" t="s">
        <v>193</v>
      </c>
      <c r="D6" s="2" t="s">
        <v>281</v>
      </c>
      <c r="E6" s="2" t="s">
        <v>37</v>
      </c>
      <c r="F6" s="2" t="s">
        <v>288</v>
      </c>
      <c r="G6" s="2" t="s">
        <v>30</v>
      </c>
      <c r="H6" s="2" t="s">
        <v>283</v>
      </c>
      <c r="I6" s="2" t="s">
        <v>37</v>
      </c>
      <c r="J6" s="2" t="s">
        <v>204</v>
      </c>
      <c r="K6" s="2" t="s">
        <v>37</v>
      </c>
      <c r="L6" s="2" t="s">
        <v>283</v>
      </c>
      <c r="M6" s="2" t="s">
        <v>34</v>
      </c>
      <c r="N6" s="2" t="s">
        <v>197</v>
      </c>
      <c r="O6" s="2" t="s">
        <v>37</v>
      </c>
      <c r="P6" s="2" t="s">
        <v>284</v>
      </c>
      <c r="Q6" s="2" t="s">
        <v>37</v>
      </c>
      <c r="R6" s="2" t="s">
        <v>195</v>
      </c>
      <c r="S6" s="2" t="s">
        <v>34</v>
      </c>
      <c r="T6" s="6">
        <f t="shared" si="2"/>
        <v>78.333333333333329</v>
      </c>
      <c r="U6" s="7">
        <f t="shared" si="0"/>
        <v>21</v>
      </c>
      <c r="V6" s="14"/>
      <c r="W6" s="8">
        <v>81.319999999999993</v>
      </c>
      <c r="X6" s="7"/>
      <c r="Y6" s="6">
        <f t="shared" si="1"/>
        <v>80.12533333333333</v>
      </c>
      <c r="Z6" s="8"/>
      <c r="AA6" s="8"/>
      <c r="AB6" s="2"/>
      <c r="AC6" s="2"/>
      <c r="AD6" s="2"/>
      <c r="AE6" s="2"/>
      <c r="AF6" s="2"/>
    </row>
    <row r="7" spans="1:32" ht="13.9" customHeight="1">
      <c r="A7" s="85" t="s">
        <v>289</v>
      </c>
      <c r="B7" s="2" t="s">
        <v>197</v>
      </c>
      <c r="C7" s="2" t="s">
        <v>30</v>
      </c>
      <c r="D7" s="2" t="s">
        <v>204</v>
      </c>
      <c r="E7" s="2" t="s">
        <v>37</v>
      </c>
      <c r="F7" s="2" t="s">
        <v>281</v>
      </c>
      <c r="G7" s="2" t="s">
        <v>30</v>
      </c>
      <c r="H7" s="2" t="s">
        <v>204</v>
      </c>
      <c r="I7" s="2" t="s">
        <v>37</v>
      </c>
      <c r="J7" s="2" t="s">
        <v>286</v>
      </c>
      <c r="K7" s="2" t="s">
        <v>37</v>
      </c>
      <c r="L7" s="2" t="s">
        <v>280</v>
      </c>
      <c r="M7" s="2" t="s">
        <v>34</v>
      </c>
      <c r="N7" s="2" t="s">
        <v>281</v>
      </c>
      <c r="O7" s="2" t="s">
        <v>37</v>
      </c>
      <c r="P7" s="2" t="s">
        <v>280</v>
      </c>
      <c r="Q7" s="2" t="s">
        <v>37</v>
      </c>
      <c r="R7" s="2" t="s">
        <v>283</v>
      </c>
      <c r="S7" s="2" t="s">
        <v>34</v>
      </c>
      <c r="T7" s="6">
        <f t="shared" si="2"/>
        <v>78.047619047619051</v>
      </c>
      <c r="U7" s="7">
        <f t="shared" si="0"/>
        <v>21</v>
      </c>
      <c r="V7" s="7"/>
      <c r="W7" s="8">
        <v>78.680000000000007</v>
      </c>
      <c r="X7" s="7"/>
      <c r="Y7" s="6">
        <f t="shared" si="1"/>
        <v>78.427047619047627</v>
      </c>
      <c r="Z7" s="8"/>
      <c r="AA7" s="8"/>
      <c r="AB7" s="2"/>
      <c r="AC7" s="2"/>
      <c r="AD7" s="2"/>
      <c r="AE7" s="2"/>
      <c r="AF7" s="2"/>
    </row>
    <row r="8" spans="1:32" ht="13.9" customHeight="1">
      <c r="A8" s="85" t="s">
        <v>290</v>
      </c>
      <c r="B8" s="2" t="s">
        <v>204</v>
      </c>
      <c r="C8" s="2" t="s">
        <v>30</v>
      </c>
      <c r="D8" s="2" t="s">
        <v>197</v>
      </c>
      <c r="E8" s="2" t="s">
        <v>37</v>
      </c>
      <c r="F8" s="2" t="s">
        <v>277</v>
      </c>
      <c r="G8" s="2" t="s">
        <v>30</v>
      </c>
      <c r="H8" s="2" t="s">
        <v>204</v>
      </c>
      <c r="I8" s="2" t="s">
        <v>37</v>
      </c>
      <c r="J8" s="2" t="s">
        <v>197</v>
      </c>
      <c r="K8" s="2" t="s">
        <v>37</v>
      </c>
      <c r="L8" s="2" t="s">
        <v>280</v>
      </c>
      <c r="M8" s="2" t="s">
        <v>34</v>
      </c>
      <c r="N8" s="2" t="s">
        <v>281</v>
      </c>
      <c r="O8" s="2" t="s">
        <v>37</v>
      </c>
      <c r="P8" s="2" t="s">
        <v>280</v>
      </c>
      <c r="Q8" s="2" t="s">
        <v>37</v>
      </c>
      <c r="R8" s="2" t="s">
        <v>291</v>
      </c>
      <c r="S8" s="2" t="s">
        <v>34</v>
      </c>
      <c r="T8" s="6">
        <f t="shared" si="2"/>
        <v>78.38095238095238</v>
      </c>
      <c r="U8" s="7">
        <f t="shared" si="0"/>
        <v>21</v>
      </c>
      <c r="V8" s="12"/>
      <c r="W8" s="13">
        <v>81.13</v>
      </c>
      <c r="X8" s="7"/>
      <c r="Y8" s="6">
        <f t="shared" si="1"/>
        <v>80.030380952380952</v>
      </c>
      <c r="Z8" s="8"/>
      <c r="AA8" s="8"/>
      <c r="AB8" s="2"/>
      <c r="AC8" s="2"/>
      <c r="AD8" s="2"/>
      <c r="AE8" s="2"/>
      <c r="AF8" s="2"/>
    </row>
    <row r="9" spans="1:32" ht="13.9" customHeight="1">
      <c r="A9" s="85" t="s">
        <v>292</v>
      </c>
      <c r="B9" s="2" t="s">
        <v>204</v>
      </c>
      <c r="C9" s="2" t="s">
        <v>30</v>
      </c>
      <c r="D9" s="2" t="s">
        <v>283</v>
      </c>
      <c r="E9" s="2" t="s">
        <v>37</v>
      </c>
      <c r="F9" s="2" t="s">
        <v>197</v>
      </c>
      <c r="G9" s="2" t="s">
        <v>30</v>
      </c>
      <c r="H9" s="2" t="s">
        <v>204</v>
      </c>
      <c r="I9" s="2" t="s">
        <v>37</v>
      </c>
      <c r="J9" s="2" t="s">
        <v>204</v>
      </c>
      <c r="K9" s="2" t="s">
        <v>37</v>
      </c>
      <c r="L9" s="2" t="s">
        <v>192</v>
      </c>
      <c r="M9" s="2" t="s">
        <v>34</v>
      </c>
      <c r="N9" s="2" t="s">
        <v>281</v>
      </c>
      <c r="O9" s="2" t="s">
        <v>37</v>
      </c>
      <c r="P9" s="2" t="s">
        <v>286</v>
      </c>
      <c r="Q9" s="2" t="s">
        <v>37</v>
      </c>
      <c r="R9" s="2" t="s">
        <v>293</v>
      </c>
      <c r="S9" s="2" t="s">
        <v>34</v>
      </c>
      <c r="T9" s="6">
        <f t="shared" si="2"/>
        <v>77.666666666666671</v>
      </c>
      <c r="U9" s="7">
        <f t="shared" si="0"/>
        <v>21</v>
      </c>
      <c r="V9" s="14"/>
      <c r="W9" s="8">
        <v>79</v>
      </c>
      <c r="X9" s="7"/>
      <c r="Y9" s="6">
        <f t="shared" si="1"/>
        <v>78.466666666666669</v>
      </c>
      <c r="Z9" s="8"/>
      <c r="AA9" s="8"/>
      <c r="AB9" s="2"/>
      <c r="AC9" s="2"/>
      <c r="AD9" s="2"/>
      <c r="AE9" s="2"/>
      <c r="AF9" s="2"/>
    </row>
    <row r="10" spans="1:32" ht="13.9" customHeight="1">
      <c r="A10" s="85" t="s">
        <v>294</v>
      </c>
      <c r="B10" s="2" t="s">
        <v>197</v>
      </c>
      <c r="C10" s="2" t="s">
        <v>30</v>
      </c>
      <c r="D10" s="2" t="s">
        <v>197</v>
      </c>
      <c r="E10" s="2" t="s">
        <v>37</v>
      </c>
      <c r="F10" s="2" t="s">
        <v>288</v>
      </c>
      <c r="G10" s="2" t="s">
        <v>30</v>
      </c>
      <c r="H10" s="2" t="s">
        <v>280</v>
      </c>
      <c r="I10" s="2" t="s">
        <v>37</v>
      </c>
      <c r="J10" s="2" t="s">
        <v>280</v>
      </c>
      <c r="K10" s="2" t="s">
        <v>37</v>
      </c>
      <c r="L10" s="2" t="s">
        <v>295</v>
      </c>
      <c r="M10" s="2" t="s">
        <v>34</v>
      </c>
      <c r="N10" s="2" t="s">
        <v>281</v>
      </c>
      <c r="O10" s="2" t="s">
        <v>37</v>
      </c>
      <c r="P10" s="2" t="s">
        <v>204</v>
      </c>
      <c r="Q10" s="2" t="s">
        <v>37</v>
      </c>
      <c r="R10" s="2" t="s">
        <v>296</v>
      </c>
      <c r="S10" s="2" t="s">
        <v>34</v>
      </c>
      <c r="T10" s="6">
        <f t="shared" si="2"/>
        <v>76.428571428571431</v>
      </c>
      <c r="U10" s="7">
        <f t="shared" si="0"/>
        <v>21</v>
      </c>
      <c r="V10" s="12"/>
      <c r="W10" s="13">
        <v>78.319999999999993</v>
      </c>
      <c r="X10" s="7"/>
      <c r="Y10" s="6">
        <f t="shared" si="1"/>
        <v>77.563428571428574</v>
      </c>
      <c r="Z10" s="8"/>
      <c r="AA10" s="8"/>
      <c r="AB10" s="2"/>
      <c r="AC10" s="2"/>
      <c r="AD10" s="2"/>
      <c r="AE10" s="2"/>
      <c r="AF10" s="2"/>
    </row>
    <row r="11" spans="1:32" ht="13.9" customHeight="1">
      <c r="A11" s="85" t="s">
        <v>297</v>
      </c>
      <c r="B11" s="2" t="s">
        <v>283</v>
      </c>
      <c r="C11" s="2" t="s">
        <v>30</v>
      </c>
      <c r="D11" s="2" t="s">
        <v>197</v>
      </c>
      <c r="E11" s="2" t="s">
        <v>37</v>
      </c>
      <c r="F11" s="2" t="s">
        <v>298</v>
      </c>
      <c r="G11" s="2" t="s">
        <v>30</v>
      </c>
      <c r="H11" s="2" t="s">
        <v>197</v>
      </c>
      <c r="I11" s="2" t="s">
        <v>37</v>
      </c>
      <c r="J11" s="2" t="s">
        <v>281</v>
      </c>
      <c r="K11" s="2" t="s">
        <v>37</v>
      </c>
      <c r="L11" s="2" t="s">
        <v>280</v>
      </c>
      <c r="M11" s="2" t="s">
        <v>34</v>
      </c>
      <c r="N11" s="2" t="s">
        <v>281</v>
      </c>
      <c r="O11" s="2" t="s">
        <v>37</v>
      </c>
      <c r="P11" s="2" t="s">
        <v>286</v>
      </c>
      <c r="Q11" s="2" t="s">
        <v>37</v>
      </c>
      <c r="R11" s="2" t="s">
        <v>299</v>
      </c>
      <c r="S11" s="2" t="s">
        <v>34</v>
      </c>
      <c r="T11" s="6">
        <f t="shared" si="2"/>
        <v>76.523809523809518</v>
      </c>
      <c r="U11" s="7">
        <f t="shared" si="0"/>
        <v>21</v>
      </c>
      <c r="V11" s="12"/>
      <c r="W11" s="13">
        <v>82.77</v>
      </c>
      <c r="X11" s="7"/>
      <c r="Y11" s="6">
        <f t="shared" si="1"/>
        <v>80.271523809523813</v>
      </c>
      <c r="Z11" s="8"/>
      <c r="AA11" s="8"/>
      <c r="AB11" s="2"/>
      <c r="AC11" s="2"/>
      <c r="AD11" s="2"/>
      <c r="AE11" s="2"/>
      <c r="AF11" s="2"/>
    </row>
    <row r="12" spans="1:32" ht="13.9" customHeight="1">
      <c r="A12" s="85" t="s">
        <v>300</v>
      </c>
      <c r="B12" s="2" t="s">
        <v>284</v>
      </c>
      <c r="C12" s="2" t="s">
        <v>30</v>
      </c>
      <c r="D12" s="2" t="s">
        <v>281</v>
      </c>
      <c r="E12" s="2" t="s">
        <v>37</v>
      </c>
      <c r="F12" s="2" t="s">
        <v>301</v>
      </c>
      <c r="G12" s="2" t="s">
        <v>30</v>
      </c>
      <c r="H12" s="2" t="s">
        <v>279</v>
      </c>
      <c r="I12" s="2" t="s">
        <v>37</v>
      </c>
      <c r="J12" s="2" t="s">
        <v>286</v>
      </c>
      <c r="K12" s="2" t="s">
        <v>37</v>
      </c>
      <c r="L12" s="2" t="s">
        <v>204</v>
      </c>
      <c r="M12" s="2" t="s">
        <v>34</v>
      </c>
      <c r="N12" s="2" t="s">
        <v>281</v>
      </c>
      <c r="O12" s="2" t="s">
        <v>37</v>
      </c>
      <c r="P12" s="2" t="s">
        <v>286</v>
      </c>
      <c r="Q12" s="2" t="s">
        <v>37</v>
      </c>
      <c r="R12" s="2" t="s">
        <v>291</v>
      </c>
      <c r="S12" s="2" t="s">
        <v>34</v>
      </c>
      <c r="T12" s="6">
        <f t="shared" si="2"/>
        <v>76.142857142857139</v>
      </c>
      <c r="U12" s="7">
        <f t="shared" si="0"/>
        <v>21</v>
      </c>
      <c r="V12" s="12"/>
      <c r="W12" s="13">
        <v>79.23</v>
      </c>
      <c r="X12" s="7"/>
      <c r="Y12" s="6">
        <f t="shared" si="1"/>
        <v>77.995142857142866</v>
      </c>
      <c r="Z12" s="8"/>
      <c r="AA12" s="8"/>
      <c r="AB12" s="2"/>
      <c r="AC12" s="2"/>
      <c r="AD12" s="2"/>
      <c r="AE12" s="2"/>
      <c r="AF12" s="2"/>
    </row>
    <row r="13" spans="1:32" ht="13.9" customHeight="1">
      <c r="A13" s="85" t="s">
        <v>302</v>
      </c>
      <c r="B13" s="2" t="s">
        <v>283</v>
      </c>
      <c r="C13" s="2" t="s">
        <v>30</v>
      </c>
      <c r="D13" s="2" t="s">
        <v>192</v>
      </c>
      <c r="E13" s="2" t="s">
        <v>37</v>
      </c>
      <c r="F13" s="2" t="s">
        <v>288</v>
      </c>
      <c r="G13" s="2" t="s">
        <v>30</v>
      </c>
      <c r="H13" s="2" t="s">
        <v>281</v>
      </c>
      <c r="I13" s="2" t="s">
        <v>37</v>
      </c>
      <c r="J13" s="2" t="s">
        <v>281</v>
      </c>
      <c r="K13" s="2" t="s">
        <v>37</v>
      </c>
      <c r="L13" s="2" t="s">
        <v>280</v>
      </c>
      <c r="M13" s="2" t="s">
        <v>34</v>
      </c>
      <c r="N13" s="2" t="s">
        <v>281</v>
      </c>
      <c r="O13" s="2" t="s">
        <v>37</v>
      </c>
      <c r="P13" s="2" t="s">
        <v>286</v>
      </c>
      <c r="Q13" s="2" t="s">
        <v>37</v>
      </c>
      <c r="R13" s="2" t="s">
        <v>299</v>
      </c>
      <c r="S13" s="2" t="s">
        <v>34</v>
      </c>
      <c r="T13" s="6">
        <f t="shared" si="2"/>
        <v>77</v>
      </c>
      <c r="U13" s="7">
        <f t="shared" si="0"/>
        <v>21</v>
      </c>
      <c r="V13" s="14"/>
      <c r="W13" s="8">
        <v>80.349999999999994</v>
      </c>
      <c r="X13" s="7"/>
      <c r="Y13" s="6">
        <f t="shared" si="1"/>
        <v>79.009999999999991</v>
      </c>
      <c r="Z13" s="8"/>
      <c r="AA13" s="8"/>
      <c r="AB13" s="2"/>
      <c r="AC13" s="2"/>
      <c r="AD13" s="2"/>
      <c r="AE13" s="2"/>
      <c r="AF13" s="2"/>
    </row>
    <row r="14" spans="1:32" ht="13.9" customHeight="1">
      <c r="A14" s="85" t="s">
        <v>303</v>
      </c>
      <c r="B14" s="2" t="s">
        <v>284</v>
      </c>
      <c r="C14" s="2" t="s">
        <v>30</v>
      </c>
      <c r="D14" s="2" t="s">
        <v>281</v>
      </c>
      <c r="E14" s="2" t="s">
        <v>37</v>
      </c>
      <c r="F14" s="2" t="s">
        <v>304</v>
      </c>
      <c r="G14" s="2" t="s">
        <v>30</v>
      </c>
      <c r="H14" s="2" t="s">
        <v>192</v>
      </c>
      <c r="I14" s="2" t="s">
        <v>37</v>
      </c>
      <c r="J14" s="2" t="s">
        <v>286</v>
      </c>
      <c r="K14" s="2" t="s">
        <v>37</v>
      </c>
      <c r="L14" s="2" t="s">
        <v>286</v>
      </c>
      <c r="M14" s="2" t="s">
        <v>34</v>
      </c>
      <c r="N14" s="2" t="s">
        <v>284</v>
      </c>
      <c r="O14" s="2" t="s">
        <v>37</v>
      </c>
      <c r="P14" s="2" t="s">
        <v>281</v>
      </c>
      <c r="Q14" s="2" t="s">
        <v>37</v>
      </c>
      <c r="R14" s="2" t="s">
        <v>305</v>
      </c>
      <c r="S14" s="2" t="s">
        <v>34</v>
      </c>
      <c r="T14" s="6">
        <f t="shared" si="2"/>
        <v>77.142857142857139</v>
      </c>
      <c r="U14" s="7">
        <f t="shared" si="0"/>
        <v>21</v>
      </c>
      <c r="V14" s="12"/>
      <c r="W14" s="13">
        <v>75.84</v>
      </c>
      <c r="X14" s="7"/>
      <c r="Y14" s="6">
        <f t="shared" si="1"/>
        <v>76.361142857142852</v>
      </c>
      <c r="Z14" s="8"/>
      <c r="AA14" s="8"/>
      <c r="AB14" s="2"/>
      <c r="AC14" s="2"/>
      <c r="AD14" s="2"/>
      <c r="AE14" s="2"/>
      <c r="AF14" s="2"/>
    </row>
    <row r="15" spans="1:32" ht="13.9" customHeight="1">
      <c r="A15" s="85" t="s">
        <v>306</v>
      </c>
      <c r="B15" s="2" t="s">
        <v>283</v>
      </c>
      <c r="C15" s="2" t="s">
        <v>30</v>
      </c>
      <c r="D15" s="2" t="s">
        <v>286</v>
      </c>
      <c r="E15" s="2" t="s">
        <v>37</v>
      </c>
      <c r="F15" s="2" t="s">
        <v>307</v>
      </c>
      <c r="G15" s="2" t="s">
        <v>30</v>
      </c>
      <c r="H15" s="2" t="s">
        <v>308</v>
      </c>
      <c r="I15" s="2" t="s">
        <v>37</v>
      </c>
      <c r="J15" s="2" t="s">
        <v>308</v>
      </c>
      <c r="K15" s="2" t="s">
        <v>37</v>
      </c>
      <c r="L15" s="2" t="s">
        <v>192</v>
      </c>
      <c r="M15" s="2" t="s">
        <v>34</v>
      </c>
      <c r="N15" s="2" t="s">
        <v>192</v>
      </c>
      <c r="O15" s="2" t="s">
        <v>37</v>
      </c>
      <c r="P15" s="2" t="s">
        <v>277</v>
      </c>
      <c r="Q15" s="2" t="s">
        <v>37</v>
      </c>
      <c r="R15" s="2" t="s">
        <v>284</v>
      </c>
      <c r="S15" s="2" t="s">
        <v>34</v>
      </c>
      <c r="T15" s="6">
        <f t="shared" si="2"/>
        <v>82.476190476190482</v>
      </c>
      <c r="U15" s="7">
        <f t="shared" si="0"/>
        <v>21</v>
      </c>
      <c r="V15" s="12"/>
      <c r="W15" s="13">
        <v>81.39</v>
      </c>
      <c r="X15" s="7"/>
      <c r="Y15" s="6">
        <f t="shared" si="1"/>
        <v>81.82447619047619</v>
      </c>
      <c r="Z15" s="8"/>
      <c r="AA15" s="8"/>
      <c r="AB15" s="2"/>
      <c r="AC15" s="2"/>
      <c r="AD15" s="2"/>
      <c r="AE15" s="2"/>
      <c r="AF15" s="2"/>
    </row>
    <row r="16" spans="1:32" ht="13.9" customHeight="1">
      <c r="A16" s="85" t="s">
        <v>309</v>
      </c>
      <c r="B16" s="2" t="s">
        <v>284</v>
      </c>
      <c r="C16" s="2" t="s">
        <v>30</v>
      </c>
      <c r="D16" s="2" t="s">
        <v>277</v>
      </c>
      <c r="E16" s="2" t="s">
        <v>37</v>
      </c>
      <c r="F16" s="2" t="s">
        <v>307</v>
      </c>
      <c r="G16" s="2" t="s">
        <v>30</v>
      </c>
      <c r="H16" s="2" t="s">
        <v>280</v>
      </c>
      <c r="I16" s="2" t="s">
        <v>37</v>
      </c>
      <c r="J16" s="2" t="s">
        <v>280</v>
      </c>
      <c r="K16" s="2" t="s">
        <v>37</v>
      </c>
      <c r="L16" s="2" t="s">
        <v>284</v>
      </c>
      <c r="M16" s="2" t="s">
        <v>34</v>
      </c>
      <c r="N16" s="2" t="s">
        <v>284</v>
      </c>
      <c r="O16" s="2" t="s">
        <v>37</v>
      </c>
      <c r="P16" s="2" t="s">
        <v>281</v>
      </c>
      <c r="Q16" s="2" t="s">
        <v>37</v>
      </c>
      <c r="R16" s="2" t="s">
        <v>283</v>
      </c>
      <c r="S16" s="2" t="s">
        <v>34</v>
      </c>
      <c r="T16" s="6">
        <f t="shared" si="2"/>
        <v>80.761904761904759</v>
      </c>
      <c r="U16" s="7">
        <f t="shared" si="0"/>
        <v>21</v>
      </c>
      <c r="V16" s="12"/>
      <c r="W16" s="13">
        <v>81.23</v>
      </c>
      <c r="X16" s="7"/>
      <c r="Y16" s="6">
        <f t="shared" si="1"/>
        <v>81.042761904761903</v>
      </c>
      <c r="Z16" s="8"/>
      <c r="AA16" s="8"/>
      <c r="AB16" s="2"/>
      <c r="AC16" s="2"/>
      <c r="AD16" s="2"/>
      <c r="AE16" s="2"/>
      <c r="AF16" s="2"/>
    </row>
    <row r="17" spans="1:32" ht="13.9" customHeight="1">
      <c r="A17" s="85" t="s">
        <v>310</v>
      </c>
      <c r="B17" s="2" t="s">
        <v>277</v>
      </c>
      <c r="C17" s="2" t="s">
        <v>30</v>
      </c>
      <c r="D17" s="2" t="s">
        <v>204</v>
      </c>
      <c r="E17" s="2" t="s">
        <v>37</v>
      </c>
      <c r="F17" s="2" t="s">
        <v>277</v>
      </c>
      <c r="G17" s="2" t="s">
        <v>30</v>
      </c>
      <c r="H17" s="2" t="s">
        <v>286</v>
      </c>
      <c r="I17" s="2" t="s">
        <v>37</v>
      </c>
      <c r="J17" s="2" t="s">
        <v>280</v>
      </c>
      <c r="K17" s="2" t="s">
        <v>37</v>
      </c>
      <c r="L17" s="2" t="s">
        <v>197</v>
      </c>
      <c r="M17" s="2" t="s">
        <v>34</v>
      </c>
      <c r="N17" s="2" t="s">
        <v>284</v>
      </c>
      <c r="O17" s="2" t="s">
        <v>37</v>
      </c>
      <c r="P17" s="2" t="s">
        <v>281</v>
      </c>
      <c r="Q17" s="2" t="s">
        <v>37</v>
      </c>
      <c r="R17" s="2" t="s">
        <v>279</v>
      </c>
      <c r="S17" s="2" t="s">
        <v>34</v>
      </c>
      <c r="T17" s="6">
        <f t="shared" si="2"/>
        <v>79.714285714285708</v>
      </c>
      <c r="U17" s="7">
        <f t="shared" si="0"/>
        <v>21</v>
      </c>
      <c r="V17" s="12"/>
      <c r="W17" s="13">
        <v>86.42</v>
      </c>
      <c r="X17" s="7"/>
      <c r="Y17" s="6">
        <f t="shared" si="1"/>
        <v>83.737714285714276</v>
      </c>
      <c r="Z17" s="8"/>
      <c r="AA17" s="8"/>
      <c r="AB17" s="2"/>
      <c r="AC17" s="2"/>
      <c r="AD17" s="2"/>
      <c r="AE17" s="2"/>
      <c r="AF17" s="2"/>
    </row>
    <row r="18" spans="1:32" ht="13.9" customHeight="1">
      <c r="A18" s="85" t="s">
        <v>311</v>
      </c>
      <c r="B18" s="2" t="s">
        <v>283</v>
      </c>
      <c r="C18" s="2" t="s">
        <v>30</v>
      </c>
      <c r="D18" s="2" t="s">
        <v>192</v>
      </c>
      <c r="E18" s="2" t="s">
        <v>37</v>
      </c>
      <c r="F18" s="2" t="s">
        <v>286</v>
      </c>
      <c r="G18" s="2" t="s">
        <v>30</v>
      </c>
      <c r="H18" s="2" t="s">
        <v>197</v>
      </c>
      <c r="I18" s="2" t="s">
        <v>37</v>
      </c>
      <c r="J18" s="2" t="s">
        <v>283</v>
      </c>
      <c r="K18" s="2" t="s">
        <v>37</v>
      </c>
      <c r="L18" s="2" t="s">
        <v>284</v>
      </c>
      <c r="M18" s="2" t="s">
        <v>34</v>
      </c>
      <c r="N18" s="2" t="s">
        <v>192</v>
      </c>
      <c r="O18" s="2" t="s">
        <v>37</v>
      </c>
      <c r="P18" s="2" t="s">
        <v>277</v>
      </c>
      <c r="Q18" s="2" t="s">
        <v>37</v>
      </c>
      <c r="R18" s="2" t="s">
        <v>301</v>
      </c>
      <c r="S18" s="2" t="s">
        <v>34</v>
      </c>
      <c r="T18" s="6">
        <f t="shared" si="2"/>
        <v>80.904761904761898</v>
      </c>
      <c r="U18" s="7">
        <f t="shared" si="0"/>
        <v>21</v>
      </c>
      <c r="V18" s="14"/>
      <c r="W18" s="8">
        <v>80.97</v>
      </c>
      <c r="X18" s="7"/>
      <c r="Y18" s="6">
        <f t="shared" si="1"/>
        <v>80.943904761904761</v>
      </c>
      <c r="Z18" s="8"/>
      <c r="AA18" s="8"/>
      <c r="AB18" s="2"/>
      <c r="AC18" s="2"/>
      <c r="AD18" s="2"/>
      <c r="AE18" s="2"/>
      <c r="AF18" s="2"/>
    </row>
    <row r="19" spans="1:32" ht="13.9" customHeight="1">
      <c r="A19" s="85" t="s">
        <v>312</v>
      </c>
      <c r="B19" s="2" t="s">
        <v>204</v>
      </c>
      <c r="C19" s="2" t="s">
        <v>30</v>
      </c>
      <c r="D19" s="2" t="s">
        <v>283</v>
      </c>
      <c r="E19" s="2" t="s">
        <v>37</v>
      </c>
      <c r="F19" s="2" t="s">
        <v>313</v>
      </c>
      <c r="G19" s="2" t="s">
        <v>30</v>
      </c>
      <c r="H19" s="2" t="s">
        <v>280</v>
      </c>
      <c r="I19" s="2" t="s">
        <v>37</v>
      </c>
      <c r="J19" s="2" t="s">
        <v>286</v>
      </c>
      <c r="K19" s="2" t="s">
        <v>37</v>
      </c>
      <c r="L19" s="2" t="s">
        <v>280</v>
      </c>
      <c r="M19" s="2" t="s">
        <v>34</v>
      </c>
      <c r="N19" s="2" t="s">
        <v>192</v>
      </c>
      <c r="O19" s="2" t="s">
        <v>37</v>
      </c>
      <c r="P19" s="2" t="s">
        <v>195</v>
      </c>
      <c r="Q19" s="2" t="s">
        <v>37</v>
      </c>
      <c r="R19" s="2" t="s">
        <v>301</v>
      </c>
      <c r="S19" s="2" t="s">
        <v>34</v>
      </c>
      <c r="T19" s="6">
        <f t="shared" si="2"/>
        <v>78.571428571428569</v>
      </c>
      <c r="U19" s="7">
        <f t="shared" si="0"/>
        <v>21</v>
      </c>
      <c r="V19" s="12"/>
      <c r="W19" s="13">
        <v>75.84</v>
      </c>
      <c r="X19" s="7"/>
      <c r="Y19" s="6">
        <f t="shared" si="1"/>
        <v>76.932571428571435</v>
      </c>
      <c r="Z19" s="8"/>
      <c r="AA19" s="8"/>
      <c r="AB19" s="2"/>
      <c r="AC19" s="2"/>
      <c r="AD19" s="2"/>
      <c r="AE19" s="2"/>
      <c r="AF19" s="2"/>
    </row>
    <row r="20" spans="1:32" ht="13.9" customHeight="1">
      <c r="A20" s="85" t="s">
        <v>314</v>
      </c>
      <c r="B20" s="2" t="s">
        <v>301</v>
      </c>
      <c r="C20" s="2" t="s">
        <v>30</v>
      </c>
      <c r="D20" s="2" t="s">
        <v>280</v>
      </c>
      <c r="E20" s="2" t="s">
        <v>37</v>
      </c>
      <c r="F20" s="2" t="s">
        <v>284</v>
      </c>
      <c r="G20" s="2" t="s">
        <v>30</v>
      </c>
      <c r="H20" s="2" t="s">
        <v>281</v>
      </c>
      <c r="I20" s="2" t="s">
        <v>37</v>
      </c>
      <c r="J20" s="2" t="s">
        <v>307</v>
      </c>
      <c r="K20" s="2" t="s">
        <v>37</v>
      </c>
      <c r="L20" s="2" t="s">
        <v>281</v>
      </c>
      <c r="M20" s="2" t="s">
        <v>34</v>
      </c>
      <c r="N20" s="2" t="s">
        <v>192</v>
      </c>
      <c r="O20" s="2" t="s">
        <v>37</v>
      </c>
      <c r="P20" s="2" t="s">
        <v>277</v>
      </c>
      <c r="Q20" s="2" t="s">
        <v>37</v>
      </c>
      <c r="R20" s="2" t="s">
        <v>197</v>
      </c>
      <c r="S20" s="2" t="s">
        <v>34</v>
      </c>
      <c r="T20" s="6">
        <f t="shared" si="2"/>
        <v>79.523809523809518</v>
      </c>
      <c r="U20" s="7">
        <f t="shared" si="0"/>
        <v>21</v>
      </c>
      <c r="V20" s="14"/>
      <c r="W20" s="8">
        <v>78.58</v>
      </c>
      <c r="X20" s="7"/>
      <c r="Y20" s="6">
        <f t="shared" si="1"/>
        <v>78.957523809523806</v>
      </c>
      <c r="Z20" s="8"/>
      <c r="AA20" s="8"/>
      <c r="AB20" s="2"/>
      <c r="AC20" s="2"/>
      <c r="AD20" s="2"/>
      <c r="AE20" s="2"/>
      <c r="AF20" s="2"/>
    </row>
    <row r="21" spans="1:32" ht="13.9" customHeight="1">
      <c r="A21" s="85" t="s">
        <v>315</v>
      </c>
      <c r="B21" s="2" t="s">
        <v>283</v>
      </c>
      <c r="C21" s="2" t="s">
        <v>30</v>
      </c>
      <c r="D21" s="2" t="s">
        <v>195</v>
      </c>
      <c r="E21" s="2" t="s">
        <v>37</v>
      </c>
      <c r="F21" s="2" t="s">
        <v>195</v>
      </c>
      <c r="G21" s="2" t="s">
        <v>30</v>
      </c>
      <c r="H21" s="2" t="s">
        <v>280</v>
      </c>
      <c r="I21" s="2" t="s">
        <v>37</v>
      </c>
      <c r="J21" s="2" t="s">
        <v>280</v>
      </c>
      <c r="K21" s="2" t="s">
        <v>37</v>
      </c>
      <c r="L21" s="2" t="s">
        <v>192</v>
      </c>
      <c r="M21" s="2" t="s">
        <v>34</v>
      </c>
      <c r="N21" s="2" t="s">
        <v>192</v>
      </c>
      <c r="O21" s="2" t="s">
        <v>37</v>
      </c>
      <c r="P21" s="2" t="s">
        <v>195</v>
      </c>
      <c r="Q21" s="2" t="s">
        <v>37</v>
      </c>
      <c r="R21" s="2" t="s">
        <v>281</v>
      </c>
      <c r="S21" s="2" t="s">
        <v>34</v>
      </c>
      <c r="T21" s="6">
        <f t="shared" si="2"/>
        <v>81.904761904761898</v>
      </c>
      <c r="U21" s="7">
        <f t="shared" si="0"/>
        <v>21</v>
      </c>
      <c r="V21" s="14"/>
      <c r="W21" s="8">
        <v>80.260000000000005</v>
      </c>
      <c r="X21" s="7"/>
      <c r="Y21" s="6">
        <f t="shared" si="1"/>
        <v>80.917904761904765</v>
      </c>
      <c r="Z21" s="8"/>
      <c r="AA21" s="8"/>
      <c r="AB21" s="2"/>
      <c r="AC21" s="2"/>
      <c r="AD21" s="2"/>
      <c r="AE21" s="2"/>
      <c r="AF21" s="2"/>
    </row>
    <row r="22" spans="1:32" ht="13.9" customHeight="1">
      <c r="A22" s="85" t="s">
        <v>316</v>
      </c>
      <c r="B22" s="2" t="s">
        <v>284</v>
      </c>
      <c r="C22" s="2" t="s">
        <v>30</v>
      </c>
      <c r="D22" s="2" t="s">
        <v>192</v>
      </c>
      <c r="E22" s="2" t="s">
        <v>37</v>
      </c>
      <c r="F22" s="2" t="s">
        <v>195</v>
      </c>
      <c r="G22" s="2" t="s">
        <v>30</v>
      </c>
      <c r="H22" s="2" t="s">
        <v>222</v>
      </c>
      <c r="I22" s="2" t="s">
        <v>37</v>
      </c>
      <c r="J22" s="2" t="s">
        <v>308</v>
      </c>
      <c r="K22" s="2" t="s">
        <v>37</v>
      </c>
      <c r="L22" s="2" t="s">
        <v>284</v>
      </c>
      <c r="M22" s="2" t="s">
        <v>34</v>
      </c>
      <c r="N22" s="2" t="s">
        <v>281</v>
      </c>
      <c r="O22" s="2" t="s">
        <v>37</v>
      </c>
      <c r="P22" s="2" t="s">
        <v>280</v>
      </c>
      <c r="Q22" s="2" t="s">
        <v>37</v>
      </c>
      <c r="R22" s="2" t="s">
        <v>317</v>
      </c>
      <c r="S22" s="2" t="s">
        <v>34</v>
      </c>
      <c r="T22" s="6">
        <f t="shared" si="2"/>
        <v>83.142857142857139</v>
      </c>
      <c r="U22" s="7">
        <f t="shared" si="0"/>
        <v>21</v>
      </c>
      <c r="V22" s="12"/>
      <c r="W22" s="13">
        <v>86.42</v>
      </c>
      <c r="X22" s="7"/>
      <c r="Y22" s="6">
        <f t="shared" si="1"/>
        <v>85.109142857142857</v>
      </c>
      <c r="Z22" s="8"/>
      <c r="AA22" s="8"/>
      <c r="AB22" s="2"/>
      <c r="AC22" s="2"/>
      <c r="AD22" s="2"/>
      <c r="AE22" s="2"/>
      <c r="AF22" s="2"/>
    </row>
    <row r="23" spans="1:32" ht="13.9" customHeight="1">
      <c r="A23" s="85" t="s">
        <v>318</v>
      </c>
      <c r="B23" s="2" t="s">
        <v>283</v>
      </c>
      <c r="C23" s="2" t="s">
        <v>30</v>
      </c>
      <c r="D23" s="2" t="s">
        <v>283</v>
      </c>
      <c r="E23" s="2" t="s">
        <v>37</v>
      </c>
      <c r="F23" s="2" t="s">
        <v>304</v>
      </c>
      <c r="G23" s="2" t="s">
        <v>30</v>
      </c>
      <c r="H23" s="2" t="s">
        <v>284</v>
      </c>
      <c r="I23" s="2" t="s">
        <v>37</v>
      </c>
      <c r="J23" s="2" t="s">
        <v>222</v>
      </c>
      <c r="K23" s="2"/>
      <c r="L23" s="2" t="s">
        <v>284</v>
      </c>
      <c r="M23" s="2" t="s">
        <v>34</v>
      </c>
      <c r="N23" s="2" t="s">
        <v>284</v>
      </c>
      <c r="O23" s="2" t="s">
        <v>37</v>
      </c>
      <c r="P23" s="2" t="s">
        <v>281</v>
      </c>
      <c r="Q23" s="2" t="s">
        <v>37</v>
      </c>
      <c r="R23" s="2" t="s">
        <v>284</v>
      </c>
      <c r="S23" s="2" t="s">
        <v>34</v>
      </c>
      <c r="T23" s="6">
        <f t="shared" si="2"/>
        <v>79.055555555555557</v>
      </c>
      <c r="U23" s="7">
        <f t="shared" si="0"/>
        <v>18</v>
      </c>
      <c r="V23" s="7"/>
      <c r="W23" s="8">
        <v>84.97</v>
      </c>
      <c r="X23" s="7"/>
      <c r="Y23" s="6">
        <f t="shared" si="1"/>
        <v>82.604222222222219</v>
      </c>
      <c r="Z23" s="8"/>
      <c r="AA23" s="8"/>
      <c r="AB23" s="2"/>
      <c r="AC23" s="2"/>
      <c r="AD23" s="2"/>
      <c r="AE23" s="2"/>
      <c r="AF23" s="2"/>
    </row>
    <row r="24" spans="1:32" ht="13.9" customHeight="1"/>
    <row r="25" spans="1:32" ht="13.9" customHeight="1"/>
    <row r="26" spans="1:32" ht="13.9" customHeight="1"/>
    <row r="27" spans="1:32" ht="13.9" customHeight="1"/>
    <row r="28" spans="1:32" ht="13.9" customHeight="1"/>
    <row r="29" spans="1:32" ht="13.9" customHeight="1"/>
    <row r="30" spans="1:32" ht="13.9" customHeight="1"/>
    <row r="31" spans="1:32" ht="13.9" customHeight="1"/>
    <row r="32" spans="1:32" ht="13.9" customHeight="1"/>
    <row r="33" ht="13.9" customHeight="1"/>
    <row r="34" ht="13.9" customHeight="1"/>
    <row r="35" ht="13.9" customHeight="1"/>
    <row r="36" ht="13.9" customHeight="1"/>
    <row r="37" ht="13.9" customHeight="1"/>
    <row r="38" ht="13.9" customHeight="1"/>
    <row r="39" ht="13.9" customHeight="1"/>
    <row r="40" ht="13.9" customHeight="1"/>
    <row r="41" ht="13.9" customHeight="1"/>
    <row r="42" ht="13.9" customHeight="1"/>
    <row r="43" ht="13.9" customHeight="1"/>
    <row r="44" ht="13.9" customHeight="1"/>
    <row r="45" ht="13.9" customHeight="1"/>
    <row r="46" ht="13.9" customHeight="1"/>
    <row r="47" ht="13.9" customHeight="1"/>
    <row r="48" ht="13.9" customHeight="1"/>
    <row r="49" ht="13.9" customHeight="1"/>
    <row r="50" ht="13.9" customHeight="1"/>
    <row r="51" ht="13.9" customHeight="1"/>
    <row r="52" ht="13.9" customHeight="1"/>
    <row r="53" ht="13.9" customHeight="1"/>
    <row r="54" ht="13.9" customHeight="1"/>
    <row r="55" ht="13.9" customHeight="1"/>
  </sheetData>
  <mergeCells count="13">
    <mergeCell ref="A1:A2"/>
    <mergeCell ref="T1:T2"/>
    <mergeCell ref="U1:U2"/>
    <mergeCell ref="V1:V2"/>
    <mergeCell ref="B1:S1"/>
    <mergeCell ref="AB1:AB2"/>
    <mergeCell ref="AC1:AC2"/>
    <mergeCell ref="AD1:AD2"/>
    <mergeCell ref="W1:W2"/>
    <mergeCell ref="X1:X2"/>
    <mergeCell ref="Y1:Y2"/>
    <mergeCell ref="Z1:Z2"/>
    <mergeCell ref="AA1:AA2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结构</vt:lpstr>
      <vt:lpstr>防灾</vt:lpstr>
      <vt:lpstr>桥梁</vt:lpstr>
      <vt:lpstr>岩土</vt:lpstr>
      <vt:lpstr>市政</vt:lpstr>
      <vt:lpstr>力学</vt:lpstr>
      <vt:lpstr>管理</vt:lpstr>
      <vt:lpstr>建造</vt:lpstr>
      <vt:lpstr>东蒙（岩土）</vt:lpstr>
      <vt:lpstr>东蒙（市政）</vt:lpstr>
      <vt:lpstr>博士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dcterms:modified xsi:type="dcterms:W3CDTF">2020-10-09T07:54:09Z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